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Sheet1!$A$3:$L$49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<sst xmlns="http://schemas.openxmlformats.org/spreadsheetml/2006/main" count="211" uniqueCount="86">
  <si>
    <t>附件：</t>
  </si>
  <si>
    <t>昆明学院2023年公开招聘事业单位工作人员综合成绩及拟进入考察体检人员名单</t>
  </si>
  <si>
    <t>序号</t>
  </si>
  <si>
    <t>报考岗位</t>
  </si>
  <si>
    <t>报考岗位代码</t>
  </si>
  <si>
    <t>岗位招录人数</t>
  </si>
  <si>
    <t>准考证</t>
  </si>
  <si>
    <t>笔试成绩</t>
  </si>
  <si>
    <t>笔试折算百分制成绩</t>
  </si>
  <si>
    <t>面试成绩</t>
  </si>
  <si>
    <t>综合成绩</t>
  </si>
  <si>
    <t>综合成绩排名</t>
  </si>
  <si>
    <t>是否进入考察体检环节</t>
  </si>
  <si>
    <t>备注</t>
  </si>
  <si>
    <t>音乐舞蹈学院音乐教师</t>
  </si>
  <si>
    <t>15301056001000201</t>
  </si>
  <si>
    <t>1</t>
  </si>
  <si>
    <t>2153951807512</t>
  </si>
  <si>
    <t>是</t>
  </si>
  <si>
    <t>音乐舞蹈学院体育舞蹈教师</t>
  </si>
  <si>
    <t>15301056001000202</t>
  </si>
  <si>
    <t>2153911802205</t>
  </si>
  <si>
    <t>2153951806201</t>
  </si>
  <si>
    <t>2153911801619</t>
  </si>
  <si>
    <t>机电工程学院教师</t>
  </si>
  <si>
    <t>15301056001000203</t>
  </si>
  <si>
    <t>2</t>
  </si>
  <si>
    <t>3153911105324</t>
  </si>
  <si>
    <t>3153951405518</t>
  </si>
  <si>
    <t>3153900401614</t>
  </si>
  <si>
    <t>3153911105412</t>
  </si>
  <si>
    <t>3153911106030</t>
  </si>
  <si>
    <t>3153951405010</t>
  </si>
  <si>
    <t>信息中心工作人员（男）</t>
  </si>
  <si>
    <t>15301056001000204</t>
  </si>
  <si>
    <t>3153911103610</t>
  </si>
  <si>
    <t>3153951400921</t>
  </si>
  <si>
    <t>3153900408619</t>
  </si>
  <si>
    <t>信息中心工作人员（女）</t>
  </si>
  <si>
    <t>15301056001000205</t>
  </si>
  <si>
    <t>3153900408809</t>
  </si>
  <si>
    <t>3153911104919</t>
  </si>
  <si>
    <t>3153951401816</t>
  </si>
  <si>
    <t>递补</t>
  </si>
  <si>
    <t>党政管理部门工作人员（男）</t>
  </si>
  <si>
    <t>15301056001000206</t>
  </si>
  <si>
    <t>1153910304108</t>
  </si>
  <si>
    <t>1153910304225</t>
  </si>
  <si>
    <t>1153920100521</t>
  </si>
  <si>
    <t>1153910301219</t>
  </si>
  <si>
    <t>1153900103103</t>
  </si>
  <si>
    <t>1153910301909</t>
  </si>
  <si>
    <t>党政管理部门工作人员（女）</t>
  </si>
  <si>
    <t>15301056001000207</t>
  </si>
  <si>
    <t>1153930503806</t>
  </si>
  <si>
    <t>1153930502328</t>
  </si>
  <si>
    <t>1153910300429</t>
  </si>
  <si>
    <t>1153910300304</t>
  </si>
  <si>
    <t>1153950500705</t>
  </si>
  <si>
    <t>1153950501516</t>
  </si>
  <si>
    <t>中国-上合组织青年交流中心联络处工作人员</t>
  </si>
  <si>
    <t>15301056001000208</t>
  </si>
  <si>
    <t>1153960303619</t>
  </si>
  <si>
    <t>1153960303507</t>
  </si>
  <si>
    <t>1153900113605</t>
  </si>
  <si>
    <t>团委工作人员</t>
  </si>
  <si>
    <t>15301056001000209</t>
  </si>
  <si>
    <t>1153900115522</t>
  </si>
  <si>
    <t>1153920105007</t>
  </si>
  <si>
    <t>1153910300716</t>
  </si>
  <si>
    <t>辅导员（男）</t>
  </si>
  <si>
    <t>15301056001000210</t>
  </si>
  <si>
    <t>1153950501717</t>
  </si>
  <si>
    <t>1153920104806</t>
  </si>
  <si>
    <t>1153900110103</t>
  </si>
  <si>
    <t>1153950500707</t>
  </si>
  <si>
    <t>1153920103418</t>
  </si>
  <si>
    <t>1153960302028</t>
  </si>
  <si>
    <t>辅导员（女）</t>
  </si>
  <si>
    <t>15301056001000211</t>
  </si>
  <si>
    <t>1153900105629</t>
  </si>
  <si>
    <t>1153910303219</t>
  </si>
  <si>
    <t>1153920103719</t>
  </si>
  <si>
    <t>1153920100310</t>
  </si>
  <si>
    <t>1153920105118</t>
  </si>
  <si>
    <t>1153910301913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</si>
</sst>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118;&#26126;&#23398;&#38498;&#32771;&#22330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昆明学院"/>
    </sheetNames>
    <sheetDataSet>
      <sheetData sheetId="0">
        <row r="1">
          <cell r="C1" t="str">
            <v>考号</v>
          </cell>
          <cell r="D1" t="str">
            <v>岗位代码</v>
          </cell>
          <cell r="E1" t="str">
            <v>岗位名称</v>
          </cell>
          <cell r="F1" t="str">
            <v>面试成绩</v>
          </cell>
        </row>
        <row r="2">
          <cell r="C2" t="str">
            <v>2153951807512</v>
          </cell>
          <cell r="D2" t="str">
            <v>15301056001000201</v>
          </cell>
          <cell r="E2" t="str">
            <v>音乐舞蹈学院音乐教师</v>
          </cell>
          <cell r="F2">
            <v>87.2</v>
          </cell>
          <cell r="G2">
            <v>1</v>
          </cell>
        </row>
        <row r="3">
          <cell r="C3" t="str">
            <v>2153911802205</v>
          </cell>
          <cell r="D3" t="str">
            <v>15301056001000202</v>
          </cell>
          <cell r="E3" t="str">
            <v>音乐舞蹈学院体育舞蹈教师</v>
          </cell>
          <cell r="F3">
            <v>86.74</v>
          </cell>
          <cell r="G3">
            <v>1</v>
          </cell>
        </row>
        <row r="4">
          <cell r="C4" t="str">
            <v>2153951806201</v>
          </cell>
          <cell r="D4" t="str">
            <v>15301056001000202</v>
          </cell>
          <cell r="E4" t="str">
            <v>音乐舞蹈学院体育舞蹈教师</v>
          </cell>
          <cell r="F4">
            <v>77.68</v>
          </cell>
          <cell r="G4">
            <v>2</v>
          </cell>
        </row>
        <row r="5">
          <cell r="C5" t="str">
            <v>2153911801619</v>
          </cell>
          <cell r="D5" t="str">
            <v>15301056001000202</v>
          </cell>
          <cell r="E5" t="str">
            <v>音乐舞蹈学院体育舞蹈教师</v>
          </cell>
          <cell r="F5">
            <v>76.08</v>
          </cell>
          <cell r="G5">
            <v>3</v>
          </cell>
        </row>
        <row r="6">
          <cell r="C6" t="str">
            <v>3153911105412</v>
          </cell>
          <cell r="D6" t="str">
            <v>15301056001000203</v>
          </cell>
          <cell r="E6" t="str">
            <v>机电工程学院教师</v>
          </cell>
          <cell r="F6">
            <v>83.96</v>
          </cell>
          <cell r="G6">
            <v>1</v>
          </cell>
        </row>
        <row r="7">
          <cell r="C7" t="str">
            <v>3153951405518</v>
          </cell>
          <cell r="D7" t="str">
            <v>15301056001000203</v>
          </cell>
          <cell r="E7" t="str">
            <v>机电工程学院教师</v>
          </cell>
          <cell r="F7">
            <v>83.4</v>
          </cell>
          <cell r="G7">
            <v>2</v>
          </cell>
        </row>
        <row r="8">
          <cell r="C8" t="str">
            <v>3153900401614</v>
          </cell>
          <cell r="D8" t="str">
            <v>15301056001000203</v>
          </cell>
          <cell r="E8" t="str">
            <v>机电工程学院教师</v>
          </cell>
          <cell r="F8">
            <v>82.02</v>
          </cell>
          <cell r="G8">
            <v>3</v>
          </cell>
        </row>
        <row r="9">
          <cell r="C9" t="str">
            <v>3153911105324</v>
          </cell>
          <cell r="D9" t="str">
            <v>15301056001000203</v>
          </cell>
          <cell r="E9" t="str">
            <v>机电工程学院教师</v>
          </cell>
          <cell r="F9">
            <v>81.24</v>
          </cell>
          <cell r="G9">
            <v>4</v>
          </cell>
        </row>
        <row r="10">
          <cell r="C10" t="str">
            <v>3153911106030</v>
          </cell>
          <cell r="D10" t="str">
            <v>15301056001000203</v>
          </cell>
          <cell r="E10" t="str">
            <v>机电工程学院教师</v>
          </cell>
          <cell r="F10">
            <v>80.6</v>
          </cell>
          <cell r="G10">
            <v>5</v>
          </cell>
        </row>
        <row r="11">
          <cell r="C11" t="str">
            <v>3153951405010</v>
          </cell>
          <cell r="D11" t="str">
            <v>15301056001000203</v>
          </cell>
          <cell r="E11" t="str">
            <v>机电工程学院教师</v>
          </cell>
          <cell r="F11">
            <v>79.3</v>
          </cell>
          <cell r="G11">
            <v>6</v>
          </cell>
        </row>
        <row r="12">
          <cell r="C12" t="str">
            <v>3153951400921</v>
          </cell>
          <cell r="D12" t="str">
            <v>15301056001000204</v>
          </cell>
          <cell r="E12" t="str">
            <v>信息中心工作人员（男）</v>
          </cell>
          <cell r="F12">
            <v>83.6</v>
          </cell>
          <cell r="G12">
            <v>1</v>
          </cell>
        </row>
        <row r="13">
          <cell r="C13" t="str">
            <v>3153911103610</v>
          </cell>
          <cell r="D13" t="str">
            <v>15301056001000204</v>
          </cell>
          <cell r="E13" t="str">
            <v>信息中心工作人员（男）</v>
          </cell>
          <cell r="F13">
            <v>82.1</v>
          </cell>
          <cell r="G13">
            <v>2</v>
          </cell>
        </row>
        <row r="14">
          <cell r="C14" t="str">
            <v>3153900408619</v>
          </cell>
          <cell r="D14" t="str">
            <v>15301056001000204</v>
          </cell>
          <cell r="E14" t="str">
            <v>信息中心工作人员（男）</v>
          </cell>
          <cell r="F14">
            <v>78.1</v>
          </cell>
          <cell r="G14">
            <v>3</v>
          </cell>
        </row>
        <row r="15">
          <cell r="C15" t="str">
            <v>3153900408809</v>
          </cell>
          <cell r="D15" t="str">
            <v>15301056001000205</v>
          </cell>
          <cell r="E15" t="str">
            <v>信息中心工作人员（女）</v>
          </cell>
          <cell r="F15">
            <v>82.3</v>
          </cell>
          <cell r="G15">
            <v>1</v>
          </cell>
        </row>
        <row r="16">
          <cell r="C16" t="str">
            <v>3153911104919</v>
          </cell>
          <cell r="D16" t="str">
            <v>15301056001000205</v>
          </cell>
          <cell r="E16" t="str">
            <v>信息中心工作人员（女）</v>
          </cell>
          <cell r="F16">
            <v>73.2</v>
          </cell>
          <cell r="G16">
            <v>2</v>
          </cell>
        </row>
        <row r="17">
          <cell r="C17" t="str">
            <v>3153951401816</v>
          </cell>
          <cell r="D17" t="str">
            <v>15301056001000205</v>
          </cell>
          <cell r="E17" t="str">
            <v>信息中心工作人员（女）</v>
          </cell>
          <cell r="F17">
            <v>68.3</v>
          </cell>
          <cell r="G17">
            <v>3</v>
          </cell>
        </row>
        <row r="18">
          <cell r="C18" t="str">
            <v>1153910301219</v>
          </cell>
          <cell r="D18" t="str">
            <v>15301056001000206</v>
          </cell>
          <cell r="E18" t="str">
            <v>党政管理部门工作人员（男）</v>
          </cell>
          <cell r="F18">
            <v>82.82</v>
          </cell>
          <cell r="G18">
            <v>1</v>
          </cell>
        </row>
        <row r="19">
          <cell r="C19" t="str">
            <v>1153910304225</v>
          </cell>
          <cell r="D19" t="str">
            <v>15301056001000206</v>
          </cell>
          <cell r="E19" t="str">
            <v>党政管理部门工作人员（男）</v>
          </cell>
          <cell r="F19">
            <v>82.66</v>
          </cell>
          <cell r="G19">
            <v>2</v>
          </cell>
        </row>
        <row r="20">
          <cell r="C20" t="str">
            <v>1153910304108</v>
          </cell>
          <cell r="D20" t="str">
            <v>15301056001000206</v>
          </cell>
          <cell r="E20" t="str">
            <v>党政管理部门工作人员（男）</v>
          </cell>
          <cell r="F20">
            <v>81.9</v>
          </cell>
          <cell r="G20">
            <v>3</v>
          </cell>
        </row>
        <row r="21">
          <cell r="C21" t="str">
            <v>1153920100521</v>
          </cell>
          <cell r="D21" t="str">
            <v>15301056001000206</v>
          </cell>
          <cell r="E21" t="str">
            <v>党政管理部门工作人员（男）</v>
          </cell>
          <cell r="F21">
            <v>81.3</v>
          </cell>
          <cell r="G21">
            <v>4</v>
          </cell>
        </row>
        <row r="22">
          <cell r="C22" t="str">
            <v>1153900103103</v>
          </cell>
          <cell r="D22" t="str">
            <v>15301056001000206</v>
          </cell>
          <cell r="E22" t="str">
            <v>党政管理部门工作人员（男）</v>
          </cell>
          <cell r="F22">
            <v>80.1</v>
          </cell>
          <cell r="G22">
            <v>5</v>
          </cell>
        </row>
        <row r="23">
          <cell r="C23" t="str">
            <v>1153910301909</v>
          </cell>
          <cell r="D23" t="str">
            <v>15301056001000206</v>
          </cell>
          <cell r="E23" t="str">
            <v>党政管理部门工作人员（男）</v>
          </cell>
          <cell r="F23">
            <v>74.2</v>
          </cell>
          <cell r="G23">
            <v>6</v>
          </cell>
        </row>
        <row r="24">
          <cell r="C24" t="str">
            <v>1153930503806</v>
          </cell>
          <cell r="D24" t="str">
            <v>15301056001000207</v>
          </cell>
          <cell r="E24" t="str">
            <v>党政管理部门工作人员（女）</v>
          </cell>
          <cell r="F24">
            <v>84.1</v>
          </cell>
          <cell r="G24">
            <v>1</v>
          </cell>
        </row>
        <row r="25">
          <cell r="C25" t="str">
            <v>1153930502328</v>
          </cell>
          <cell r="D25" t="str">
            <v>15301056001000207</v>
          </cell>
          <cell r="E25" t="str">
            <v>党政管理部门工作人员（女）</v>
          </cell>
          <cell r="F25">
            <v>80.54</v>
          </cell>
          <cell r="G25">
            <v>2</v>
          </cell>
        </row>
        <row r="26">
          <cell r="C26" t="str">
            <v>1153910300304</v>
          </cell>
          <cell r="D26" t="str">
            <v>15301056001000207</v>
          </cell>
          <cell r="E26" t="str">
            <v>党政管理部门工作人员（女）</v>
          </cell>
          <cell r="F26">
            <v>80.5</v>
          </cell>
          <cell r="G26">
            <v>3</v>
          </cell>
        </row>
        <row r="27">
          <cell r="C27" t="str">
            <v>1153950500705</v>
          </cell>
          <cell r="D27" t="str">
            <v>15301056001000207</v>
          </cell>
          <cell r="E27" t="str">
            <v>党政管理部门工作人员（女）</v>
          </cell>
          <cell r="F27">
            <v>78.58</v>
          </cell>
          <cell r="G27">
            <v>4</v>
          </cell>
        </row>
        <row r="28">
          <cell r="C28" t="str">
            <v>1153950501516</v>
          </cell>
          <cell r="D28" t="str">
            <v>15301056001000207</v>
          </cell>
          <cell r="E28" t="str">
            <v>党政管理部门工作人员（女）</v>
          </cell>
          <cell r="F28">
            <v>77.1</v>
          </cell>
          <cell r="G28">
            <v>5</v>
          </cell>
        </row>
        <row r="29">
          <cell r="C29" t="str">
            <v>1153910300429</v>
          </cell>
          <cell r="D29" t="str">
            <v>15301056001000207</v>
          </cell>
          <cell r="E29" t="str">
            <v>党政管理部门工作人员（女）</v>
          </cell>
          <cell r="F29">
            <v>76.2</v>
          </cell>
          <cell r="G29">
            <v>6</v>
          </cell>
        </row>
        <row r="30">
          <cell r="C30" t="str">
            <v>1153960303619</v>
          </cell>
          <cell r="D30" t="str">
            <v>15301056001000208</v>
          </cell>
          <cell r="E30" t="str">
            <v>中国-上合组织青年交流中心联络处工作人员</v>
          </cell>
          <cell r="F30">
            <v>80.3</v>
          </cell>
          <cell r="G30">
            <v>1</v>
          </cell>
        </row>
        <row r="31">
          <cell r="C31" t="str">
            <v>1153960303507</v>
          </cell>
          <cell r="D31" t="str">
            <v>15301056001000208</v>
          </cell>
          <cell r="E31" t="str">
            <v>中国-上合组织青年交流中心联络处工作人员</v>
          </cell>
          <cell r="F31">
            <v>77.4</v>
          </cell>
          <cell r="G31">
            <v>2</v>
          </cell>
        </row>
        <row r="32">
          <cell r="C32" t="str">
            <v>1153900113605</v>
          </cell>
          <cell r="D32" t="str">
            <v>15301056001000208</v>
          </cell>
          <cell r="E32" t="str">
            <v>中国-上合组织青年交流中心联络处工作人员</v>
          </cell>
          <cell r="F32">
            <v>75.6</v>
          </cell>
          <cell r="G32">
            <v>3</v>
          </cell>
        </row>
        <row r="33">
          <cell r="C33" t="str">
            <v>1153920105007</v>
          </cell>
          <cell r="D33" t="str">
            <v>15301056001000209</v>
          </cell>
          <cell r="E33" t="str">
            <v>团委工作人员</v>
          </cell>
          <cell r="F33">
            <v>84.3</v>
          </cell>
          <cell r="G33">
            <v>1</v>
          </cell>
        </row>
        <row r="34">
          <cell r="C34" t="str">
            <v>1153900115522</v>
          </cell>
          <cell r="D34" t="str">
            <v>15301056001000209</v>
          </cell>
          <cell r="E34" t="str">
            <v>团委工作人员</v>
          </cell>
          <cell r="F34">
            <v>83.3</v>
          </cell>
          <cell r="G34">
            <v>2</v>
          </cell>
        </row>
        <row r="35">
          <cell r="C35" t="str">
            <v>1153910300716</v>
          </cell>
          <cell r="D35" t="str">
            <v>15301056001000209</v>
          </cell>
          <cell r="E35" t="str">
            <v>团委工作人员</v>
          </cell>
          <cell r="F35">
            <v>78.8</v>
          </cell>
          <cell r="G35">
            <v>3</v>
          </cell>
        </row>
        <row r="36">
          <cell r="C36" t="str">
            <v>1153920104806</v>
          </cell>
          <cell r="D36" t="str">
            <v>15301056001000210</v>
          </cell>
          <cell r="E36" t="str">
            <v>辅导员（男）</v>
          </cell>
          <cell r="F36">
            <v>85.16</v>
          </cell>
          <cell r="G36">
            <v>1</v>
          </cell>
        </row>
        <row r="37">
          <cell r="C37" t="str">
            <v>1153950501717</v>
          </cell>
          <cell r="D37" t="str">
            <v>15301056001000210</v>
          </cell>
          <cell r="E37" t="str">
            <v>辅导员（男）</v>
          </cell>
          <cell r="F37">
            <v>83.9</v>
          </cell>
          <cell r="G37">
            <v>2</v>
          </cell>
        </row>
        <row r="38">
          <cell r="C38" t="str">
            <v>1153900110103</v>
          </cell>
          <cell r="D38" t="str">
            <v>15301056001000210</v>
          </cell>
          <cell r="E38" t="str">
            <v>辅导员（男）</v>
          </cell>
          <cell r="F38">
            <v>82.22</v>
          </cell>
          <cell r="G38">
            <v>3</v>
          </cell>
        </row>
        <row r="39">
          <cell r="C39" t="str">
            <v>1153950500707</v>
          </cell>
          <cell r="D39" t="str">
            <v>15301056001000210</v>
          </cell>
          <cell r="E39" t="str">
            <v>辅导员（男）</v>
          </cell>
          <cell r="F39">
            <v>80.1</v>
          </cell>
          <cell r="G39">
            <v>4</v>
          </cell>
        </row>
        <row r="40">
          <cell r="C40" t="str">
            <v>1153920103418</v>
          </cell>
          <cell r="D40" t="str">
            <v>15301056001000210</v>
          </cell>
          <cell r="E40" t="str">
            <v>辅导员（男）</v>
          </cell>
          <cell r="F40">
            <v>76.34</v>
          </cell>
          <cell r="G40">
            <v>5</v>
          </cell>
        </row>
        <row r="41">
          <cell r="C41" t="str">
            <v>1153960302028</v>
          </cell>
          <cell r="D41" t="str">
            <v>15301056001000210</v>
          </cell>
          <cell r="E41" t="str">
            <v>辅导员（男）</v>
          </cell>
          <cell r="F41">
            <v>75.1</v>
          </cell>
          <cell r="G41">
            <v>6</v>
          </cell>
        </row>
        <row r="42">
          <cell r="C42" t="str">
            <v>1153910303219</v>
          </cell>
          <cell r="D42" t="str">
            <v>15301056001000211</v>
          </cell>
          <cell r="E42" t="str">
            <v>辅导员（女）</v>
          </cell>
          <cell r="F42">
            <v>84.6</v>
          </cell>
          <cell r="G42">
            <v>1</v>
          </cell>
        </row>
        <row r="43">
          <cell r="C43" t="str">
            <v>1153900105629</v>
          </cell>
          <cell r="D43" t="str">
            <v>15301056001000211</v>
          </cell>
          <cell r="E43" t="str">
            <v>辅导员（女）</v>
          </cell>
          <cell r="F43">
            <v>83.36</v>
          </cell>
          <cell r="G43">
            <v>2</v>
          </cell>
        </row>
        <row r="44">
          <cell r="C44" t="str">
            <v>1153920103719</v>
          </cell>
          <cell r="D44" t="str">
            <v>15301056001000211</v>
          </cell>
          <cell r="E44" t="str">
            <v>辅导员（女）</v>
          </cell>
          <cell r="F44">
            <v>79.9</v>
          </cell>
          <cell r="G44">
            <v>3</v>
          </cell>
        </row>
        <row r="45">
          <cell r="C45" t="str">
            <v>1153920100310</v>
          </cell>
          <cell r="D45" t="str">
            <v>15301056001000211</v>
          </cell>
          <cell r="E45" t="str">
            <v>辅导员（女）</v>
          </cell>
          <cell r="F45">
            <v>76.74</v>
          </cell>
          <cell r="G45">
            <v>4</v>
          </cell>
        </row>
        <row r="46">
          <cell r="C46" t="str">
            <v>1153920105118</v>
          </cell>
          <cell r="D46" t="str">
            <v>15301056001000211</v>
          </cell>
          <cell r="E46" t="str">
            <v>辅导员（女）</v>
          </cell>
          <cell r="F46">
            <v>76.02</v>
          </cell>
          <cell r="G46">
            <v>5</v>
          </cell>
        </row>
        <row r="47">
          <cell r="C47" t="str">
            <v>1153910301913</v>
          </cell>
          <cell r="D47" t="str">
            <v>15301056001000211</v>
          </cell>
          <cell r="E47" t="str">
            <v>辅导员（女）</v>
          </cell>
          <cell r="F47">
            <v>74.82</v>
          </cell>
          <cell r="G47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tabSelected="1" workbookViewId="0">
      <pane xSplit="1" ySplit="3" topLeftCell="B3" activePane="bottomRight" state="frozen"/>
      <selection/>
      <selection pane="topRight"/>
      <selection pane="bottomLeft"/>
      <selection pane="bottomRight" activeCell="I13" sqref="I13"/>
    </sheetView>
  </sheetViews>
  <sheetFormatPr defaultColWidth="9" defaultRowHeight="13.5"/>
  <cols>
    <col min="1" max="1" width="5.375" style="3" customWidth="1"/>
    <col min="2" max="2" width="27.25" style="4" customWidth="1"/>
    <col min="3" max="3" width="19.375" style="5" customWidth="1"/>
    <col min="4" max="4" width="7.125" style="3" customWidth="1"/>
    <col min="5" max="5" width="15.375" style="5" customWidth="1"/>
    <col min="6" max="6" width="9.125" style="6" customWidth="1"/>
    <col min="7" max="7" width="11.875" style="7" customWidth="1"/>
    <col min="8" max="8" width="9.25" style="7" customWidth="1"/>
    <col min="9" max="9" width="9.5" style="7" customWidth="1"/>
    <col min="10" max="10" width="9.125" style="8" customWidth="1"/>
    <col min="11" max="11" width="10.875" style="3" customWidth="1"/>
    <col min="12" max="12" width="6.5" style="9" customWidth="1"/>
    <col min="13" max="16384" width="9" style="5"/>
  </cols>
  <sheetData>
    <row r="1" spans="1:1">
      <c r="A1" s="3" t="s">
        <v>0</v>
      </c>
    </row>
    <row r="2" ht="35" customHeight="1" spans="1:12">
      <c r="A2" s="10" t="s">
        <v>1</v>
      </c>
      <c r="B2" s="10"/>
      <c r="C2" s="10"/>
      <c r="D2" s="10"/>
      <c r="E2" s="10"/>
      <c r="F2" s="11"/>
      <c r="G2" s="10"/>
      <c r="H2" s="10"/>
      <c r="I2" s="10"/>
      <c r="J2" s="10"/>
      <c r="K2" s="10"/>
      <c r="L2" s="10"/>
    </row>
    <row r="3" s="1" customFormat="1" ht="27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9" t="s">
        <v>11</v>
      </c>
      <c r="K3" s="12" t="s">
        <v>12</v>
      </c>
      <c r="L3" s="12" t="s">
        <v>13</v>
      </c>
    </row>
    <row r="4" s="2" customFormat="1" ht="17" customHeight="1" spans="1:12">
      <c r="A4" s="14">
        <v>1</v>
      </c>
      <c r="B4" s="15" t="s">
        <v>14</v>
      </c>
      <c r="C4" s="14" t="s">
        <v>15</v>
      </c>
      <c r="D4" s="14" t="s">
        <v>16</v>
      </c>
      <c r="E4" s="16" t="s">
        <v>17</v>
      </c>
      <c r="F4" s="17">
        <v>164</v>
      </c>
      <c r="G4" s="18">
        <f t="shared" ref="G4:G19" si="0">ROUND(F4/3,2)</f>
        <v>54.67</v>
      </c>
      <c r="H4" s="18">
        <f>VLOOKUP($E:$E,[1]昆明学院!$C$1:$G$65536,4,0)</f>
        <v>87.2</v>
      </c>
      <c r="I4" s="18">
        <f t="shared" ref="I4:I19" si="1">G4+H4</f>
        <v>141.87</v>
      </c>
      <c r="J4" s="20">
        <v>1</v>
      </c>
      <c r="K4" s="14" t="s">
        <v>18</v>
      </c>
      <c r="L4" s="15"/>
    </row>
    <row r="5" s="2" customFormat="1" ht="17" customHeight="1" spans="1:12">
      <c r="A5" s="14">
        <v>2</v>
      </c>
      <c r="B5" s="15" t="s">
        <v>19</v>
      </c>
      <c r="C5" s="14" t="s">
        <v>20</v>
      </c>
      <c r="D5" s="14" t="s">
        <v>16</v>
      </c>
      <c r="E5" s="16" t="s">
        <v>21</v>
      </c>
      <c r="F5" s="17">
        <v>171</v>
      </c>
      <c r="G5" s="18">
        <f t="shared" si="0"/>
        <v>57</v>
      </c>
      <c r="H5" s="18">
        <f>VLOOKUP($E:$E,[1]昆明学院!$C$1:$F$65536,4,0)</f>
        <v>86.74</v>
      </c>
      <c r="I5" s="18">
        <f t="shared" si="1"/>
        <v>143.74</v>
      </c>
      <c r="J5" s="20">
        <v>1</v>
      </c>
      <c r="K5" s="14" t="s">
        <v>18</v>
      </c>
      <c r="L5" s="15"/>
    </row>
    <row r="6" s="2" customFormat="1" ht="17" customHeight="1" spans="1:12">
      <c r="A6" s="14">
        <v>3</v>
      </c>
      <c r="B6" s="15"/>
      <c r="C6" s="14" t="s">
        <v>20</v>
      </c>
      <c r="D6" s="14" t="s">
        <v>16</v>
      </c>
      <c r="E6" s="16" t="s">
        <v>22</v>
      </c>
      <c r="F6" s="17">
        <v>169.5</v>
      </c>
      <c r="G6" s="18">
        <f t="shared" si="0"/>
        <v>56.5</v>
      </c>
      <c r="H6" s="18">
        <f>VLOOKUP($E:$E,[1]昆明学院!$C$1:$F$65536,4,0)</f>
        <v>77.68</v>
      </c>
      <c r="I6" s="18">
        <f t="shared" si="1"/>
        <v>134.18</v>
      </c>
      <c r="J6" s="20">
        <v>2</v>
      </c>
      <c r="K6" s="14"/>
      <c r="L6" s="15"/>
    </row>
    <row r="7" s="2" customFormat="1" ht="17" customHeight="1" spans="1:12">
      <c r="A7" s="14">
        <v>4</v>
      </c>
      <c r="B7" s="15"/>
      <c r="C7" s="14" t="s">
        <v>20</v>
      </c>
      <c r="D7" s="14" t="s">
        <v>16</v>
      </c>
      <c r="E7" s="16" t="s">
        <v>23</v>
      </c>
      <c r="F7" s="17">
        <v>164.5</v>
      </c>
      <c r="G7" s="18">
        <f t="shared" si="0"/>
        <v>54.83</v>
      </c>
      <c r="H7" s="18">
        <f>VLOOKUP($E:$E,[1]昆明学院!$C$1:$F$65536,4,0)</f>
        <v>76.08</v>
      </c>
      <c r="I7" s="18">
        <f t="shared" si="1"/>
        <v>130.91</v>
      </c>
      <c r="J7" s="20">
        <v>3</v>
      </c>
      <c r="K7" s="14"/>
      <c r="L7" s="15"/>
    </row>
    <row r="8" s="2" customFormat="1" ht="17" customHeight="1" spans="1:12">
      <c r="A8" s="14">
        <v>5</v>
      </c>
      <c r="B8" s="15" t="s">
        <v>24</v>
      </c>
      <c r="C8" s="14" t="s">
        <v>25</v>
      </c>
      <c r="D8" s="14" t="s">
        <v>26</v>
      </c>
      <c r="E8" s="16" t="s">
        <v>27</v>
      </c>
      <c r="F8" s="17">
        <v>222.5</v>
      </c>
      <c r="G8" s="18">
        <f t="shared" si="0"/>
        <v>74.17</v>
      </c>
      <c r="H8" s="18">
        <f>VLOOKUP($E:$E,[1]昆明学院!$C$1:$F$65536,4,0)</f>
        <v>81.24</v>
      </c>
      <c r="I8" s="18">
        <f t="shared" si="1"/>
        <v>155.41</v>
      </c>
      <c r="J8" s="20">
        <v>1</v>
      </c>
      <c r="K8" s="14" t="s">
        <v>18</v>
      </c>
      <c r="L8" s="15"/>
    </row>
    <row r="9" s="2" customFormat="1" ht="17" customHeight="1" spans="1:12">
      <c r="A9" s="14">
        <v>6</v>
      </c>
      <c r="B9" s="15"/>
      <c r="C9" s="14" t="s">
        <v>25</v>
      </c>
      <c r="D9" s="14" t="s">
        <v>26</v>
      </c>
      <c r="E9" s="16" t="s">
        <v>28</v>
      </c>
      <c r="F9" s="17">
        <v>193.5</v>
      </c>
      <c r="G9" s="18">
        <f t="shared" si="0"/>
        <v>64.5</v>
      </c>
      <c r="H9" s="18">
        <f>VLOOKUP($E:$E,[1]昆明学院!$C$1:$F$65536,4,0)</f>
        <v>83.4</v>
      </c>
      <c r="I9" s="18">
        <f t="shared" si="1"/>
        <v>147.9</v>
      </c>
      <c r="J9" s="20">
        <v>2</v>
      </c>
      <c r="K9" s="14" t="s">
        <v>18</v>
      </c>
      <c r="L9" s="15"/>
    </row>
    <row r="10" s="2" customFormat="1" ht="17" customHeight="1" spans="1:12">
      <c r="A10" s="14">
        <v>7</v>
      </c>
      <c r="B10" s="15"/>
      <c r="C10" s="14" t="s">
        <v>25</v>
      </c>
      <c r="D10" s="14" t="s">
        <v>26</v>
      </c>
      <c r="E10" s="16" t="s">
        <v>29</v>
      </c>
      <c r="F10" s="17">
        <v>196</v>
      </c>
      <c r="G10" s="18">
        <f t="shared" si="0"/>
        <v>65.33</v>
      </c>
      <c r="H10" s="18">
        <f>VLOOKUP($E:$E,[1]昆明学院!$C$1:$F$65536,4,0)</f>
        <v>82.02</v>
      </c>
      <c r="I10" s="18">
        <f t="shared" si="1"/>
        <v>147.35</v>
      </c>
      <c r="J10" s="20">
        <v>3</v>
      </c>
      <c r="K10" s="14"/>
      <c r="L10" s="15"/>
    </row>
    <row r="11" s="2" customFormat="1" ht="17" customHeight="1" spans="1:12">
      <c r="A11" s="14">
        <v>8</v>
      </c>
      <c r="B11" s="15"/>
      <c r="C11" s="14" t="s">
        <v>25</v>
      </c>
      <c r="D11" s="14" t="s">
        <v>26</v>
      </c>
      <c r="E11" s="16" t="s">
        <v>30</v>
      </c>
      <c r="F11" s="17">
        <v>185</v>
      </c>
      <c r="G11" s="18">
        <f t="shared" si="0"/>
        <v>61.67</v>
      </c>
      <c r="H11" s="18">
        <f>VLOOKUP($E:$E,[1]昆明学院!$C$1:$F$65536,4,0)</f>
        <v>83.96</v>
      </c>
      <c r="I11" s="18">
        <f t="shared" si="1"/>
        <v>145.63</v>
      </c>
      <c r="J11" s="20">
        <v>4</v>
      </c>
      <c r="K11" s="14"/>
      <c r="L11" s="15"/>
    </row>
    <row r="12" s="2" customFormat="1" ht="17" customHeight="1" spans="1:12">
      <c r="A12" s="14">
        <v>9</v>
      </c>
      <c r="B12" s="15"/>
      <c r="C12" s="14" t="s">
        <v>25</v>
      </c>
      <c r="D12" s="14" t="s">
        <v>26</v>
      </c>
      <c r="E12" s="16" t="s">
        <v>31</v>
      </c>
      <c r="F12" s="17">
        <v>191.5</v>
      </c>
      <c r="G12" s="18">
        <f t="shared" si="0"/>
        <v>63.83</v>
      </c>
      <c r="H12" s="18">
        <f>VLOOKUP($E:$E,[1]昆明学院!$C$1:$F$65536,4,0)</f>
        <v>80.6</v>
      </c>
      <c r="I12" s="18">
        <f t="shared" si="1"/>
        <v>144.43</v>
      </c>
      <c r="J12" s="20">
        <v>5</v>
      </c>
      <c r="K12" s="14"/>
      <c r="L12" s="15"/>
    </row>
    <row r="13" s="2" customFormat="1" spans="1:12">
      <c r="A13" s="14">
        <v>10</v>
      </c>
      <c r="B13" s="15"/>
      <c r="C13" s="14" t="s">
        <v>25</v>
      </c>
      <c r="D13" s="14" t="s">
        <v>26</v>
      </c>
      <c r="E13" s="16" t="s">
        <v>32</v>
      </c>
      <c r="F13" s="17">
        <v>188.5</v>
      </c>
      <c r="G13" s="18">
        <f t="shared" si="0"/>
        <v>62.83</v>
      </c>
      <c r="H13" s="18">
        <f>VLOOKUP($E:$E,[1]昆明学院!$C$1:$F$65536,4,0)</f>
        <v>79.3</v>
      </c>
      <c r="I13" s="18">
        <f t="shared" si="1"/>
        <v>142.13</v>
      </c>
      <c r="J13" s="20">
        <v>6</v>
      </c>
      <c r="K13" s="14"/>
      <c r="L13" s="15"/>
    </row>
    <row r="14" s="2" customFormat="1" ht="17" customHeight="1" spans="1:12">
      <c r="A14" s="14">
        <v>11</v>
      </c>
      <c r="B14" s="15" t="s">
        <v>33</v>
      </c>
      <c r="C14" s="14" t="s">
        <v>34</v>
      </c>
      <c r="D14" s="14" t="s">
        <v>16</v>
      </c>
      <c r="E14" s="16" t="s">
        <v>35</v>
      </c>
      <c r="F14" s="17">
        <v>220.5</v>
      </c>
      <c r="G14" s="18">
        <f t="shared" si="0"/>
        <v>73.5</v>
      </c>
      <c r="H14" s="18">
        <f>VLOOKUP($E:$E,[1]昆明学院!$C$1:$F$65536,4,0)</f>
        <v>82.1</v>
      </c>
      <c r="I14" s="18">
        <f t="shared" si="1"/>
        <v>155.6</v>
      </c>
      <c r="J14" s="20">
        <v>1</v>
      </c>
      <c r="K14" s="14" t="s">
        <v>18</v>
      </c>
      <c r="L14" s="15"/>
    </row>
    <row r="15" s="2" customFormat="1" ht="17" customHeight="1" spans="1:12">
      <c r="A15" s="14">
        <v>12</v>
      </c>
      <c r="B15" s="15" t="s">
        <v>33</v>
      </c>
      <c r="C15" s="14" t="s">
        <v>34</v>
      </c>
      <c r="D15" s="14" t="s">
        <v>16</v>
      </c>
      <c r="E15" s="16" t="s">
        <v>36</v>
      </c>
      <c r="F15" s="17">
        <v>195.5</v>
      </c>
      <c r="G15" s="18">
        <f t="shared" si="0"/>
        <v>65.17</v>
      </c>
      <c r="H15" s="18">
        <f>VLOOKUP($E:$E,[1]昆明学院!$C$1:$F$65536,4,0)</f>
        <v>83.6</v>
      </c>
      <c r="I15" s="18">
        <f t="shared" si="1"/>
        <v>148.77</v>
      </c>
      <c r="J15" s="20">
        <v>2</v>
      </c>
      <c r="K15" s="14"/>
      <c r="L15" s="15"/>
    </row>
    <row r="16" s="2" customFormat="1" ht="17" customHeight="1" spans="1:12">
      <c r="A16" s="14">
        <v>13</v>
      </c>
      <c r="B16" s="15" t="s">
        <v>33</v>
      </c>
      <c r="C16" s="14" t="s">
        <v>34</v>
      </c>
      <c r="D16" s="14" t="s">
        <v>16</v>
      </c>
      <c r="E16" s="16" t="s">
        <v>37</v>
      </c>
      <c r="F16" s="17">
        <v>201</v>
      </c>
      <c r="G16" s="18">
        <f t="shared" si="0"/>
        <v>67</v>
      </c>
      <c r="H16" s="18">
        <f>VLOOKUP($E:$E,[1]昆明学院!$C$1:$F$65536,4,0)</f>
        <v>78.1</v>
      </c>
      <c r="I16" s="18">
        <f t="shared" si="1"/>
        <v>145.1</v>
      </c>
      <c r="J16" s="20">
        <v>3</v>
      </c>
      <c r="K16" s="14"/>
      <c r="L16" s="15"/>
    </row>
    <row r="17" s="2" customFormat="1" ht="17" customHeight="1" spans="1:12">
      <c r="A17" s="14">
        <v>14</v>
      </c>
      <c r="B17" s="15" t="s">
        <v>38</v>
      </c>
      <c r="C17" s="14" t="s">
        <v>39</v>
      </c>
      <c r="D17" s="14" t="s">
        <v>16</v>
      </c>
      <c r="E17" s="16" t="s">
        <v>40</v>
      </c>
      <c r="F17" s="17">
        <v>179.5</v>
      </c>
      <c r="G17" s="18">
        <f t="shared" si="0"/>
        <v>59.83</v>
      </c>
      <c r="H17" s="18">
        <f>VLOOKUP($E:$E,[1]昆明学院!$C$1:$F$65536,4,0)</f>
        <v>82.3</v>
      </c>
      <c r="I17" s="18">
        <f t="shared" si="1"/>
        <v>142.13</v>
      </c>
      <c r="J17" s="20">
        <v>1</v>
      </c>
      <c r="K17" s="14" t="s">
        <v>18</v>
      </c>
      <c r="L17" s="15"/>
    </row>
    <row r="18" s="2" customFormat="1" ht="17" customHeight="1" spans="1:12">
      <c r="A18" s="14">
        <v>15</v>
      </c>
      <c r="B18" s="15" t="s">
        <v>38</v>
      </c>
      <c r="C18" s="14" t="s">
        <v>39</v>
      </c>
      <c r="D18" s="14" t="s">
        <v>16</v>
      </c>
      <c r="E18" s="16" t="s">
        <v>41</v>
      </c>
      <c r="F18" s="17">
        <v>190.5</v>
      </c>
      <c r="G18" s="18">
        <f t="shared" si="0"/>
        <v>63.5</v>
      </c>
      <c r="H18" s="18">
        <f>VLOOKUP($E:$E,[1]昆明学院!$C$1:$F$65536,4,0)</f>
        <v>73.2</v>
      </c>
      <c r="I18" s="18">
        <f t="shared" si="1"/>
        <v>136.7</v>
      </c>
      <c r="J18" s="20">
        <v>2</v>
      </c>
      <c r="K18" s="14"/>
      <c r="L18" s="15"/>
    </row>
    <row r="19" s="2" customFormat="1" ht="17" customHeight="1" spans="1:12">
      <c r="A19" s="14">
        <v>16</v>
      </c>
      <c r="B19" s="15" t="s">
        <v>38</v>
      </c>
      <c r="C19" s="14" t="s">
        <v>39</v>
      </c>
      <c r="D19" s="14" t="s">
        <v>16</v>
      </c>
      <c r="E19" s="16" t="s">
        <v>42</v>
      </c>
      <c r="F19" s="17">
        <v>184</v>
      </c>
      <c r="G19" s="18">
        <f t="shared" si="0"/>
        <v>61.33</v>
      </c>
      <c r="H19" s="18">
        <f>VLOOKUP($E:$E,[1]昆明学院!$C$1:$F$65536,4,0)</f>
        <v>68.3</v>
      </c>
      <c r="I19" s="18">
        <f t="shared" si="1"/>
        <v>129.63</v>
      </c>
      <c r="J19" s="20">
        <v>3</v>
      </c>
      <c r="K19" s="14"/>
      <c r="L19" s="15" t="s">
        <v>43</v>
      </c>
    </row>
    <row r="20" s="2" customFormat="1" ht="17" customHeight="1" spans="1:12">
      <c r="A20" s="14">
        <v>17</v>
      </c>
      <c r="B20" s="15" t="s">
        <v>44</v>
      </c>
      <c r="C20" s="14" t="s">
        <v>45</v>
      </c>
      <c r="D20" s="14" t="s">
        <v>26</v>
      </c>
      <c r="E20" s="16" t="s">
        <v>46</v>
      </c>
      <c r="F20" s="17">
        <v>220.5</v>
      </c>
      <c r="G20" s="18">
        <f t="shared" ref="G20:G25" si="2">ROUND(F20/3,2)</f>
        <v>73.5</v>
      </c>
      <c r="H20" s="18">
        <f>VLOOKUP($E:$E,[1]昆明学院!$C$1:$F$65536,4,0)</f>
        <v>81.9</v>
      </c>
      <c r="I20" s="18">
        <f t="shared" ref="I20:I25" si="3">G20+H20</f>
        <v>155.4</v>
      </c>
      <c r="J20" s="20">
        <v>1</v>
      </c>
      <c r="K20" s="14" t="s">
        <v>18</v>
      </c>
      <c r="L20" s="15"/>
    </row>
    <row r="21" s="2" customFormat="1" ht="17" customHeight="1" spans="1:12">
      <c r="A21" s="14">
        <v>18</v>
      </c>
      <c r="B21" s="15" t="s">
        <v>44</v>
      </c>
      <c r="C21" s="14" t="s">
        <v>45</v>
      </c>
      <c r="D21" s="14" t="s">
        <v>26</v>
      </c>
      <c r="E21" s="16" t="s">
        <v>47</v>
      </c>
      <c r="F21" s="17">
        <v>185</v>
      </c>
      <c r="G21" s="18">
        <f t="shared" si="2"/>
        <v>61.67</v>
      </c>
      <c r="H21" s="18">
        <f>VLOOKUP($E:$E,[1]昆明学院!$C$1:$F$65536,4,0)</f>
        <v>82.66</v>
      </c>
      <c r="I21" s="18">
        <f t="shared" si="3"/>
        <v>144.33</v>
      </c>
      <c r="J21" s="20">
        <v>2</v>
      </c>
      <c r="K21" s="14" t="s">
        <v>18</v>
      </c>
      <c r="L21" s="15"/>
    </row>
    <row r="22" s="2" customFormat="1" ht="17" customHeight="1" spans="1:12">
      <c r="A22" s="14">
        <v>19</v>
      </c>
      <c r="B22" s="15" t="s">
        <v>44</v>
      </c>
      <c r="C22" s="14" t="s">
        <v>45</v>
      </c>
      <c r="D22" s="14" t="s">
        <v>26</v>
      </c>
      <c r="E22" s="16" t="s">
        <v>48</v>
      </c>
      <c r="F22" s="17">
        <v>188</v>
      </c>
      <c r="G22" s="18">
        <f t="shared" si="2"/>
        <v>62.67</v>
      </c>
      <c r="H22" s="18">
        <f>VLOOKUP($E:$E,[1]昆明学院!$C$1:$F$65536,4,0)</f>
        <v>81.3</v>
      </c>
      <c r="I22" s="18">
        <f t="shared" si="3"/>
        <v>143.97</v>
      </c>
      <c r="J22" s="20">
        <v>3</v>
      </c>
      <c r="K22" s="14"/>
      <c r="L22" s="15"/>
    </row>
    <row r="23" s="2" customFormat="1" ht="17" customHeight="1" spans="1:12">
      <c r="A23" s="14">
        <v>20</v>
      </c>
      <c r="B23" s="15" t="s">
        <v>44</v>
      </c>
      <c r="C23" s="14" t="s">
        <v>45</v>
      </c>
      <c r="D23" s="14" t="s">
        <v>26</v>
      </c>
      <c r="E23" s="16" t="s">
        <v>49</v>
      </c>
      <c r="F23" s="17">
        <v>181.5</v>
      </c>
      <c r="G23" s="18">
        <f t="shared" si="2"/>
        <v>60.5</v>
      </c>
      <c r="H23" s="18">
        <f>VLOOKUP($E:$E,[1]昆明学院!$C$1:$F$65536,4,0)</f>
        <v>82.82</v>
      </c>
      <c r="I23" s="18">
        <f t="shared" si="3"/>
        <v>143.32</v>
      </c>
      <c r="J23" s="20">
        <v>4</v>
      </c>
      <c r="K23" s="14"/>
      <c r="L23" s="15"/>
    </row>
    <row r="24" s="2" customFormat="1" ht="17" customHeight="1" spans="1:12">
      <c r="A24" s="14">
        <v>21</v>
      </c>
      <c r="B24" s="15" t="s">
        <v>44</v>
      </c>
      <c r="C24" s="14" t="s">
        <v>45</v>
      </c>
      <c r="D24" s="14" t="s">
        <v>26</v>
      </c>
      <c r="E24" s="16" t="s">
        <v>50</v>
      </c>
      <c r="F24" s="17">
        <v>188</v>
      </c>
      <c r="G24" s="18">
        <f t="shared" si="2"/>
        <v>62.67</v>
      </c>
      <c r="H24" s="18">
        <f>VLOOKUP($E:$E,[1]昆明学院!$C$1:$F$65536,4,0)</f>
        <v>80.1</v>
      </c>
      <c r="I24" s="18">
        <f t="shared" si="3"/>
        <v>142.77</v>
      </c>
      <c r="J24" s="20">
        <v>5</v>
      </c>
      <c r="K24" s="14"/>
      <c r="L24" s="15"/>
    </row>
    <row r="25" s="2" customFormat="1" ht="17" customHeight="1" spans="1:12">
      <c r="A25" s="14">
        <v>22</v>
      </c>
      <c r="B25" s="15" t="s">
        <v>44</v>
      </c>
      <c r="C25" s="14" t="s">
        <v>45</v>
      </c>
      <c r="D25" s="14" t="s">
        <v>26</v>
      </c>
      <c r="E25" s="16" t="s">
        <v>51</v>
      </c>
      <c r="F25" s="17">
        <v>193.5</v>
      </c>
      <c r="G25" s="18">
        <f t="shared" si="2"/>
        <v>64.5</v>
      </c>
      <c r="H25" s="18">
        <f>VLOOKUP($E:$E,[1]昆明学院!$C$1:$F$65536,4,0)</f>
        <v>74.2</v>
      </c>
      <c r="I25" s="18">
        <f t="shared" si="3"/>
        <v>138.7</v>
      </c>
      <c r="J25" s="20">
        <v>6</v>
      </c>
      <c r="K25" s="14"/>
      <c r="L25" s="15"/>
    </row>
    <row r="26" s="2" customFormat="1" ht="17" customHeight="1" spans="1:12">
      <c r="A26" s="14">
        <v>23</v>
      </c>
      <c r="B26" s="15" t="s">
        <v>52</v>
      </c>
      <c r="C26" s="14" t="s">
        <v>53</v>
      </c>
      <c r="D26" s="14" t="s">
        <v>26</v>
      </c>
      <c r="E26" s="16" t="s">
        <v>54</v>
      </c>
      <c r="F26" s="17">
        <v>196.5</v>
      </c>
      <c r="G26" s="18">
        <f t="shared" ref="G26:G37" si="4">ROUND(F26/3,2)</f>
        <v>65.5</v>
      </c>
      <c r="H26" s="18">
        <f>VLOOKUP($E:$E,[1]昆明学院!$C$1:$F$65536,4,0)</f>
        <v>84.1</v>
      </c>
      <c r="I26" s="18">
        <f t="shared" ref="I26:I37" si="5">G26+H26</f>
        <v>149.6</v>
      </c>
      <c r="J26" s="20">
        <v>1</v>
      </c>
      <c r="K26" s="14" t="s">
        <v>18</v>
      </c>
      <c r="L26" s="15"/>
    </row>
    <row r="27" s="2" customFormat="1" ht="17" customHeight="1" spans="1:12">
      <c r="A27" s="14">
        <v>24</v>
      </c>
      <c r="B27" s="15" t="s">
        <v>52</v>
      </c>
      <c r="C27" s="14" t="s">
        <v>53</v>
      </c>
      <c r="D27" s="14" t="s">
        <v>26</v>
      </c>
      <c r="E27" s="16" t="s">
        <v>55</v>
      </c>
      <c r="F27" s="17">
        <v>198.5</v>
      </c>
      <c r="G27" s="18">
        <f t="shared" si="4"/>
        <v>66.17</v>
      </c>
      <c r="H27" s="18">
        <f>VLOOKUP($E:$E,[1]昆明学院!$C$1:$F$65536,4,0)</f>
        <v>80.54</v>
      </c>
      <c r="I27" s="18">
        <f t="shared" si="5"/>
        <v>146.71</v>
      </c>
      <c r="J27" s="20">
        <v>2</v>
      </c>
      <c r="K27" s="14" t="s">
        <v>18</v>
      </c>
      <c r="L27" s="15"/>
    </row>
    <row r="28" s="2" customFormat="1" ht="17" customHeight="1" spans="1:12">
      <c r="A28" s="14">
        <v>25</v>
      </c>
      <c r="B28" s="15" t="s">
        <v>52</v>
      </c>
      <c r="C28" s="14" t="s">
        <v>53</v>
      </c>
      <c r="D28" s="14" t="s">
        <v>26</v>
      </c>
      <c r="E28" s="16" t="s">
        <v>56</v>
      </c>
      <c r="F28" s="17">
        <v>208.5</v>
      </c>
      <c r="G28" s="18">
        <f t="shared" si="4"/>
        <v>69.5</v>
      </c>
      <c r="H28" s="18">
        <f>VLOOKUP($E:$E,[1]昆明学院!$C$1:$F$65536,4,0)</f>
        <v>76.2</v>
      </c>
      <c r="I28" s="18">
        <f t="shared" si="5"/>
        <v>145.7</v>
      </c>
      <c r="J28" s="20">
        <v>3</v>
      </c>
      <c r="K28" s="14"/>
      <c r="L28" s="15"/>
    </row>
    <row r="29" s="2" customFormat="1" ht="17" customHeight="1" spans="1:12">
      <c r="A29" s="14">
        <v>26</v>
      </c>
      <c r="B29" s="15" t="s">
        <v>52</v>
      </c>
      <c r="C29" s="14" t="s">
        <v>53</v>
      </c>
      <c r="D29" s="14" t="s">
        <v>26</v>
      </c>
      <c r="E29" s="16" t="s">
        <v>57</v>
      </c>
      <c r="F29" s="17">
        <v>194.5</v>
      </c>
      <c r="G29" s="18">
        <f t="shared" si="4"/>
        <v>64.83</v>
      </c>
      <c r="H29" s="18">
        <f>VLOOKUP($E:$E,[1]昆明学院!$C$1:$F$65536,4,0)</f>
        <v>80.5</v>
      </c>
      <c r="I29" s="18">
        <f t="shared" si="5"/>
        <v>145.33</v>
      </c>
      <c r="J29" s="20">
        <v>4</v>
      </c>
      <c r="K29" s="14"/>
      <c r="L29" s="15"/>
    </row>
    <row r="30" s="2" customFormat="1" ht="17" customHeight="1" spans="1:12">
      <c r="A30" s="14">
        <v>27</v>
      </c>
      <c r="B30" s="15" t="s">
        <v>52</v>
      </c>
      <c r="C30" s="14" t="s">
        <v>53</v>
      </c>
      <c r="D30" s="14" t="s">
        <v>26</v>
      </c>
      <c r="E30" s="16" t="s">
        <v>58</v>
      </c>
      <c r="F30" s="17">
        <v>191.5</v>
      </c>
      <c r="G30" s="18">
        <f t="shared" si="4"/>
        <v>63.83</v>
      </c>
      <c r="H30" s="18">
        <f>VLOOKUP($E:$E,[1]昆明学院!$C$1:$F$65536,4,0)</f>
        <v>78.58</v>
      </c>
      <c r="I30" s="18">
        <f t="shared" si="5"/>
        <v>142.41</v>
      </c>
      <c r="J30" s="20">
        <v>5</v>
      </c>
      <c r="K30" s="14"/>
      <c r="L30" s="15"/>
    </row>
    <row r="31" s="2" customFormat="1" ht="17" customHeight="1" spans="1:12">
      <c r="A31" s="14">
        <v>28</v>
      </c>
      <c r="B31" s="15" t="s">
        <v>52</v>
      </c>
      <c r="C31" s="14" t="s">
        <v>53</v>
      </c>
      <c r="D31" s="14" t="s">
        <v>26</v>
      </c>
      <c r="E31" s="16" t="s">
        <v>59</v>
      </c>
      <c r="F31" s="17">
        <v>192.5</v>
      </c>
      <c r="G31" s="18">
        <f t="shared" si="4"/>
        <v>64.17</v>
      </c>
      <c r="H31" s="18">
        <f>VLOOKUP($E:$E,[1]昆明学院!$C$1:$F$65536,4,0)</f>
        <v>77.1</v>
      </c>
      <c r="I31" s="18">
        <f t="shared" si="5"/>
        <v>141.27</v>
      </c>
      <c r="J31" s="20">
        <v>6</v>
      </c>
      <c r="K31" s="14"/>
      <c r="L31" s="15"/>
    </row>
    <row r="32" s="2" customFormat="1" ht="17" customHeight="1" spans="1:12">
      <c r="A32" s="14">
        <v>29</v>
      </c>
      <c r="B32" s="15" t="s">
        <v>60</v>
      </c>
      <c r="C32" s="14" t="s">
        <v>61</v>
      </c>
      <c r="D32" s="14" t="s">
        <v>16</v>
      </c>
      <c r="E32" s="16" t="s">
        <v>62</v>
      </c>
      <c r="F32" s="17">
        <v>212.5</v>
      </c>
      <c r="G32" s="18">
        <f t="shared" si="4"/>
        <v>70.83</v>
      </c>
      <c r="H32" s="18">
        <f>VLOOKUP($E:$E,[1]昆明学院!$C$1:$F$65536,4,0)</f>
        <v>80.3</v>
      </c>
      <c r="I32" s="18">
        <f t="shared" si="5"/>
        <v>151.13</v>
      </c>
      <c r="J32" s="20">
        <v>1</v>
      </c>
      <c r="K32" s="14" t="s">
        <v>18</v>
      </c>
      <c r="L32" s="15"/>
    </row>
    <row r="33" s="2" customFormat="1" ht="17" customHeight="1" spans="1:12">
      <c r="A33" s="14">
        <v>30</v>
      </c>
      <c r="B33" s="15" t="s">
        <v>60</v>
      </c>
      <c r="C33" s="14" t="s">
        <v>61</v>
      </c>
      <c r="D33" s="14" t="s">
        <v>16</v>
      </c>
      <c r="E33" s="16" t="s">
        <v>63</v>
      </c>
      <c r="F33" s="17">
        <v>206.5</v>
      </c>
      <c r="G33" s="18">
        <f t="shared" si="4"/>
        <v>68.83</v>
      </c>
      <c r="H33" s="18">
        <f>VLOOKUP($E:$E,[1]昆明学院!$C$1:$F$65536,4,0)</f>
        <v>77.4</v>
      </c>
      <c r="I33" s="18">
        <f t="shared" si="5"/>
        <v>146.23</v>
      </c>
      <c r="J33" s="20">
        <v>2</v>
      </c>
      <c r="K33" s="14"/>
      <c r="L33" s="15"/>
    </row>
    <row r="34" s="2" customFormat="1" ht="17" customHeight="1" spans="1:12">
      <c r="A34" s="14">
        <v>31</v>
      </c>
      <c r="B34" s="15" t="s">
        <v>60</v>
      </c>
      <c r="C34" s="14" t="s">
        <v>61</v>
      </c>
      <c r="D34" s="14" t="s">
        <v>16</v>
      </c>
      <c r="E34" s="16" t="s">
        <v>64</v>
      </c>
      <c r="F34" s="17">
        <v>196.5</v>
      </c>
      <c r="G34" s="18">
        <f t="shared" si="4"/>
        <v>65.5</v>
      </c>
      <c r="H34" s="18">
        <f>VLOOKUP($E:$E,[1]昆明学院!$C$1:$F$65536,4,0)</f>
        <v>75.6</v>
      </c>
      <c r="I34" s="18">
        <f t="shared" si="5"/>
        <v>141.1</v>
      </c>
      <c r="J34" s="20">
        <v>3</v>
      </c>
      <c r="K34" s="14"/>
      <c r="L34" s="15" t="s">
        <v>43</v>
      </c>
    </row>
    <row r="35" s="2" customFormat="1" ht="17" customHeight="1" spans="1:12">
      <c r="A35" s="14">
        <v>32</v>
      </c>
      <c r="B35" s="15" t="s">
        <v>65</v>
      </c>
      <c r="C35" s="14" t="s">
        <v>66</v>
      </c>
      <c r="D35" s="14" t="s">
        <v>16</v>
      </c>
      <c r="E35" s="16" t="s">
        <v>67</v>
      </c>
      <c r="F35" s="17">
        <v>206.5</v>
      </c>
      <c r="G35" s="18">
        <f t="shared" si="4"/>
        <v>68.83</v>
      </c>
      <c r="H35" s="18">
        <f>VLOOKUP($E:$E,[1]昆明学院!$C$1:$F$65536,4,0)</f>
        <v>83.3</v>
      </c>
      <c r="I35" s="18">
        <f t="shared" si="5"/>
        <v>152.13</v>
      </c>
      <c r="J35" s="20">
        <v>1</v>
      </c>
      <c r="K35" s="14" t="s">
        <v>18</v>
      </c>
      <c r="L35" s="15"/>
    </row>
    <row r="36" s="2" customFormat="1" ht="17" customHeight="1" spans="1:12">
      <c r="A36" s="14">
        <v>33</v>
      </c>
      <c r="B36" s="15" t="s">
        <v>65</v>
      </c>
      <c r="C36" s="14" t="s">
        <v>66</v>
      </c>
      <c r="D36" s="14" t="s">
        <v>16</v>
      </c>
      <c r="E36" s="16" t="s">
        <v>68</v>
      </c>
      <c r="F36" s="17">
        <v>197.5</v>
      </c>
      <c r="G36" s="18">
        <f t="shared" si="4"/>
        <v>65.83</v>
      </c>
      <c r="H36" s="18">
        <f>VLOOKUP($E:$E,[1]昆明学院!$C$1:$F$65536,4,0)</f>
        <v>84.3</v>
      </c>
      <c r="I36" s="18">
        <f t="shared" si="5"/>
        <v>150.13</v>
      </c>
      <c r="J36" s="20">
        <v>2</v>
      </c>
      <c r="K36" s="14"/>
      <c r="L36" s="15"/>
    </row>
    <row r="37" s="2" customFormat="1" ht="17" customHeight="1" spans="1:12">
      <c r="A37" s="14">
        <v>34</v>
      </c>
      <c r="B37" s="15" t="s">
        <v>65</v>
      </c>
      <c r="C37" s="14" t="s">
        <v>66</v>
      </c>
      <c r="D37" s="14" t="s">
        <v>16</v>
      </c>
      <c r="E37" s="16" t="s">
        <v>69</v>
      </c>
      <c r="F37" s="17">
        <v>195.5</v>
      </c>
      <c r="G37" s="18">
        <f t="shared" si="4"/>
        <v>65.17</v>
      </c>
      <c r="H37" s="18">
        <f>VLOOKUP($E:$E,[1]昆明学院!$C$1:$F$65536,4,0)</f>
        <v>78.8</v>
      </c>
      <c r="I37" s="18">
        <f t="shared" si="5"/>
        <v>143.97</v>
      </c>
      <c r="J37" s="20">
        <v>3</v>
      </c>
      <c r="K37" s="14"/>
      <c r="L37" s="15" t="s">
        <v>43</v>
      </c>
    </row>
    <row r="38" s="2" customFormat="1" ht="17" customHeight="1" spans="1:12">
      <c r="A38" s="14">
        <v>35</v>
      </c>
      <c r="B38" s="15" t="s">
        <v>70</v>
      </c>
      <c r="C38" s="14" t="s">
        <v>71</v>
      </c>
      <c r="D38" s="14" t="s">
        <v>26</v>
      </c>
      <c r="E38" s="16" t="s">
        <v>72</v>
      </c>
      <c r="F38" s="17">
        <v>204.5</v>
      </c>
      <c r="G38" s="18">
        <f t="shared" ref="G38:G49" si="6">ROUND(F38/3,2)</f>
        <v>68.17</v>
      </c>
      <c r="H38" s="18">
        <f>VLOOKUP($E:$E,[1]昆明学院!$C$1:$F$65536,4,0)</f>
        <v>83.9</v>
      </c>
      <c r="I38" s="18">
        <f t="shared" ref="I38:I49" si="7">G38+H38</f>
        <v>152.07</v>
      </c>
      <c r="J38" s="20">
        <v>1</v>
      </c>
      <c r="K38" s="14" t="s">
        <v>18</v>
      </c>
      <c r="L38" s="15"/>
    </row>
    <row r="39" s="2" customFormat="1" ht="17" customHeight="1" spans="1:12">
      <c r="A39" s="14">
        <v>36</v>
      </c>
      <c r="B39" s="15" t="s">
        <v>70</v>
      </c>
      <c r="C39" s="14" t="s">
        <v>71</v>
      </c>
      <c r="D39" s="14" t="s">
        <v>26</v>
      </c>
      <c r="E39" s="16" t="s">
        <v>73</v>
      </c>
      <c r="F39" s="17">
        <v>198.5</v>
      </c>
      <c r="G39" s="18">
        <f t="shared" si="6"/>
        <v>66.17</v>
      </c>
      <c r="H39" s="18">
        <f>VLOOKUP($E:$E,[1]昆明学院!$C$1:$F$65536,4,0)</f>
        <v>85.16</v>
      </c>
      <c r="I39" s="18">
        <f t="shared" si="7"/>
        <v>151.33</v>
      </c>
      <c r="J39" s="20">
        <v>2</v>
      </c>
      <c r="K39" s="14" t="s">
        <v>18</v>
      </c>
      <c r="L39" s="15"/>
    </row>
    <row r="40" s="2" customFormat="1" ht="17" customHeight="1" spans="1:12">
      <c r="A40" s="14">
        <v>37</v>
      </c>
      <c r="B40" s="15" t="s">
        <v>70</v>
      </c>
      <c r="C40" s="14" t="s">
        <v>71</v>
      </c>
      <c r="D40" s="14" t="s">
        <v>26</v>
      </c>
      <c r="E40" s="16" t="s">
        <v>74</v>
      </c>
      <c r="F40" s="17">
        <v>206.5</v>
      </c>
      <c r="G40" s="18">
        <f t="shared" si="6"/>
        <v>68.83</v>
      </c>
      <c r="H40" s="18">
        <f>VLOOKUP($E:$E,[1]昆明学院!$C$1:$F$65536,4,0)</f>
        <v>82.22</v>
      </c>
      <c r="I40" s="18">
        <f t="shared" si="7"/>
        <v>151.05</v>
      </c>
      <c r="J40" s="20">
        <v>3</v>
      </c>
      <c r="K40" s="14"/>
      <c r="L40" s="15"/>
    </row>
    <row r="41" s="2" customFormat="1" ht="17" customHeight="1" spans="1:12">
      <c r="A41" s="14">
        <v>38</v>
      </c>
      <c r="B41" s="15" t="s">
        <v>70</v>
      </c>
      <c r="C41" s="14" t="s">
        <v>71</v>
      </c>
      <c r="D41" s="14" t="s">
        <v>26</v>
      </c>
      <c r="E41" s="16" t="s">
        <v>75</v>
      </c>
      <c r="F41" s="17">
        <v>199.5</v>
      </c>
      <c r="G41" s="18">
        <f t="shared" si="6"/>
        <v>66.5</v>
      </c>
      <c r="H41" s="18">
        <f>VLOOKUP($E:$E,[1]昆明学院!$C$1:$F$65536,4,0)</f>
        <v>80.1</v>
      </c>
      <c r="I41" s="18">
        <f t="shared" si="7"/>
        <v>146.6</v>
      </c>
      <c r="J41" s="20">
        <v>4</v>
      </c>
      <c r="K41" s="14"/>
      <c r="L41" s="15"/>
    </row>
    <row r="42" s="2" customFormat="1" ht="17" customHeight="1" spans="1:12">
      <c r="A42" s="14">
        <v>39</v>
      </c>
      <c r="B42" s="15" t="s">
        <v>70</v>
      </c>
      <c r="C42" s="14" t="s">
        <v>71</v>
      </c>
      <c r="D42" s="14" t="s">
        <v>26</v>
      </c>
      <c r="E42" s="16" t="s">
        <v>76</v>
      </c>
      <c r="F42" s="17">
        <v>204.5</v>
      </c>
      <c r="G42" s="18">
        <f t="shared" si="6"/>
        <v>68.17</v>
      </c>
      <c r="H42" s="18">
        <f>VLOOKUP($E:$E,[1]昆明学院!$C$1:$F$65536,4,0)</f>
        <v>76.34</v>
      </c>
      <c r="I42" s="18">
        <f t="shared" si="7"/>
        <v>144.51</v>
      </c>
      <c r="J42" s="20">
        <v>5</v>
      </c>
      <c r="K42" s="14"/>
      <c r="L42" s="15"/>
    </row>
    <row r="43" s="2" customFormat="1" ht="17" customHeight="1" spans="1:12">
      <c r="A43" s="14">
        <v>40</v>
      </c>
      <c r="B43" s="15" t="s">
        <v>70</v>
      </c>
      <c r="C43" s="14" t="s">
        <v>71</v>
      </c>
      <c r="D43" s="14" t="s">
        <v>26</v>
      </c>
      <c r="E43" s="16" t="s">
        <v>77</v>
      </c>
      <c r="F43" s="17">
        <v>207.5</v>
      </c>
      <c r="G43" s="18">
        <f t="shared" si="6"/>
        <v>69.17</v>
      </c>
      <c r="H43" s="18">
        <f>VLOOKUP($E:$E,[1]昆明学院!$C$1:$F$65536,4,0)</f>
        <v>75.1</v>
      </c>
      <c r="I43" s="18">
        <f t="shared" si="7"/>
        <v>144.27</v>
      </c>
      <c r="J43" s="20">
        <v>6</v>
      </c>
      <c r="K43" s="14"/>
      <c r="L43" s="15"/>
    </row>
    <row r="44" s="2" customFormat="1" ht="17" customHeight="1" spans="1:12">
      <c r="A44" s="14">
        <v>41</v>
      </c>
      <c r="B44" s="15" t="s">
        <v>78</v>
      </c>
      <c r="C44" s="14" t="s">
        <v>79</v>
      </c>
      <c r="D44" s="14" t="s">
        <v>26</v>
      </c>
      <c r="E44" s="16" t="s">
        <v>80</v>
      </c>
      <c r="F44" s="17">
        <v>221.5</v>
      </c>
      <c r="G44" s="18">
        <f t="shared" si="6"/>
        <v>73.83</v>
      </c>
      <c r="H44" s="18">
        <f>VLOOKUP($E:$E,[1]昆明学院!$C$1:$F$65536,4,0)</f>
        <v>83.36</v>
      </c>
      <c r="I44" s="18">
        <f t="shared" si="7"/>
        <v>157.19</v>
      </c>
      <c r="J44" s="20">
        <v>1</v>
      </c>
      <c r="K44" s="14" t="s">
        <v>18</v>
      </c>
      <c r="L44" s="15"/>
    </row>
    <row r="45" s="2" customFormat="1" ht="17" customHeight="1" spans="1:12">
      <c r="A45" s="14">
        <v>42</v>
      </c>
      <c r="B45" s="15" t="s">
        <v>78</v>
      </c>
      <c r="C45" s="14" t="s">
        <v>79</v>
      </c>
      <c r="D45" s="14" t="s">
        <v>26</v>
      </c>
      <c r="E45" s="16" t="s">
        <v>81</v>
      </c>
      <c r="F45" s="17">
        <v>203.5</v>
      </c>
      <c r="G45" s="18">
        <f t="shared" si="6"/>
        <v>67.83</v>
      </c>
      <c r="H45" s="18">
        <f>VLOOKUP($E:$E,[1]昆明学院!$C$1:$F$65536,4,0)</f>
        <v>84.6</v>
      </c>
      <c r="I45" s="18">
        <f t="shared" si="7"/>
        <v>152.43</v>
      </c>
      <c r="J45" s="20">
        <v>2</v>
      </c>
      <c r="K45" s="14" t="s">
        <v>18</v>
      </c>
      <c r="L45" s="15"/>
    </row>
    <row r="46" s="2" customFormat="1" ht="17" customHeight="1" spans="1:12">
      <c r="A46" s="14">
        <v>43</v>
      </c>
      <c r="B46" s="15" t="s">
        <v>78</v>
      </c>
      <c r="C46" s="14" t="s">
        <v>79</v>
      </c>
      <c r="D46" s="14" t="s">
        <v>26</v>
      </c>
      <c r="E46" s="16" t="s">
        <v>82</v>
      </c>
      <c r="F46" s="17">
        <v>203</v>
      </c>
      <c r="G46" s="18">
        <f t="shared" si="6"/>
        <v>67.67</v>
      </c>
      <c r="H46" s="18">
        <f>VLOOKUP($E:$E,[1]昆明学院!$C$1:$F$65536,4,0)</f>
        <v>79.9</v>
      </c>
      <c r="I46" s="18">
        <f t="shared" si="7"/>
        <v>147.57</v>
      </c>
      <c r="J46" s="20">
        <v>3</v>
      </c>
      <c r="K46" s="14"/>
      <c r="L46" s="15"/>
    </row>
    <row r="47" s="2" customFormat="1" ht="17" customHeight="1" spans="1:12">
      <c r="A47" s="14">
        <v>44</v>
      </c>
      <c r="B47" s="15" t="s">
        <v>78</v>
      </c>
      <c r="C47" s="14" t="s">
        <v>79</v>
      </c>
      <c r="D47" s="14" t="s">
        <v>26</v>
      </c>
      <c r="E47" s="16" t="s">
        <v>83</v>
      </c>
      <c r="F47" s="17">
        <v>210</v>
      </c>
      <c r="G47" s="18">
        <f t="shared" si="6"/>
        <v>70</v>
      </c>
      <c r="H47" s="18">
        <f>VLOOKUP($E:$E,[1]昆明学院!$C$1:$F$65536,4,0)</f>
        <v>76.74</v>
      </c>
      <c r="I47" s="18">
        <f t="shared" si="7"/>
        <v>146.74</v>
      </c>
      <c r="J47" s="20">
        <v>4</v>
      </c>
      <c r="K47" s="14"/>
      <c r="L47" s="15"/>
    </row>
    <row r="48" s="2" customFormat="1" ht="17" customHeight="1" spans="1:12">
      <c r="A48" s="14">
        <v>45</v>
      </c>
      <c r="B48" s="15" t="s">
        <v>78</v>
      </c>
      <c r="C48" s="14" t="s">
        <v>79</v>
      </c>
      <c r="D48" s="14" t="s">
        <v>26</v>
      </c>
      <c r="E48" s="16" t="s">
        <v>84</v>
      </c>
      <c r="F48" s="17">
        <v>200.5</v>
      </c>
      <c r="G48" s="18">
        <f t="shared" si="6"/>
        <v>66.83</v>
      </c>
      <c r="H48" s="18">
        <f>VLOOKUP($E:$E,[1]昆明学院!$C$1:$F$65536,4,0)</f>
        <v>76.02</v>
      </c>
      <c r="I48" s="18">
        <f t="shared" si="7"/>
        <v>142.85</v>
      </c>
      <c r="J48" s="20">
        <v>5</v>
      </c>
      <c r="K48" s="14"/>
      <c r="L48" s="15"/>
    </row>
    <row r="49" s="2" customFormat="1" ht="17" customHeight="1" spans="1:12">
      <c r="A49" s="14">
        <v>46</v>
      </c>
      <c r="B49" s="15" t="s">
        <v>78</v>
      </c>
      <c r="C49" s="14" t="s">
        <v>79</v>
      </c>
      <c r="D49" s="14" t="s">
        <v>26</v>
      </c>
      <c r="E49" s="16" t="s">
        <v>85</v>
      </c>
      <c r="F49" s="17">
        <v>197</v>
      </c>
      <c r="G49" s="18">
        <f t="shared" si="6"/>
        <v>65.67</v>
      </c>
      <c r="H49" s="18">
        <f>VLOOKUP($E:$E,[1]昆明学院!$C$1:$F$65536,4,0)</f>
        <v>74.82</v>
      </c>
      <c r="I49" s="18">
        <f t="shared" si="7"/>
        <v>140.49</v>
      </c>
      <c r="J49" s="20">
        <v>6</v>
      </c>
      <c r="K49" s="14"/>
      <c r="L49" s="15" t="s">
        <v>43</v>
      </c>
    </row>
  </sheetData>
  <autoFilter ref="A3:L49">
    <extLst/>
  </autoFilter>
  <sortState ref="A2:AS537">
    <sortCondition ref="C2:C537"/>
    <sortCondition ref="I2:I537" descending="1"/>
  </sortState>
  <mergeCells count="31">
    <mergeCell ref="A2:L2"/>
    <mergeCell ref="B5:B7"/>
    <mergeCell ref="B8:B13"/>
    <mergeCell ref="B14:B16"/>
    <mergeCell ref="B17:B19"/>
    <mergeCell ref="B20:B25"/>
    <mergeCell ref="B26:B31"/>
    <mergeCell ref="B32:B34"/>
    <mergeCell ref="B35:B37"/>
    <mergeCell ref="B38:B43"/>
    <mergeCell ref="B44:B49"/>
    <mergeCell ref="C5:C7"/>
    <mergeCell ref="C8:C13"/>
    <mergeCell ref="C14:C16"/>
    <mergeCell ref="C17:C19"/>
    <mergeCell ref="C20:C25"/>
    <mergeCell ref="C26:C31"/>
    <mergeCell ref="C32:C34"/>
    <mergeCell ref="C35:C37"/>
    <mergeCell ref="C38:C43"/>
    <mergeCell ref="C44:C49"/>
    <mergeCell ref="D5:D7"/>
    <mergeCell ref="D8:D13"/>
    <mergeCell ref="D14:D16"/>
    <mergeCell ref="D17:D19"/>
    <mergeCell ref="D20:D25"/>
    <mergeCell ref="D26:D31"/>
    <mergeCell ref="D32:D34"/>
    <mergeCell ref="D35:D37"/>
    <mergeCell ref="D38:D43"/>
    <mergeCell ref="D44:D49"/>
  </mergeCells>
  <pageMargins left="0.700694444444445" right="0.700694444444445" top="0.751388888888889" bottom="0.751388888888889" header="0.298611111111111" footer="0.298611111111111"/>
  <pageSetup paperSize="9" scale="95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zrj</cp:lastModifiedBy>
  <dcterms:created xsi:type="dcterms:W3CDTF">2006-09-13T11:21:00Z</dcterms:created>
  <dcterms:modified xsi:type="dcterms:W3CDTF">2023-07-03T02:59:26Z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BC402B8EAD1941A8BA3C7802D90D94CA_12</vt:lpwstr>
  </property>
  <property fmtid="{D5CDD505-2E9C-101B-9397-08002B2CF9AE}" pid="4" name="KSOProductBuildVer">
    <vt:lpwstr>2052-11.8.2.11978</vt:lpwstr>
  </property>
</Properties>
</file>