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<sst xmlns="http://schemas.openxmlformats.org/spreadsheetml/2006/main" count="4" uniqueCount="4">
  <si>
    <t>职位代码</t>
  </si>
  <si>
    <t>准考证号</t>
  </si>
  <si>
    <t>笔试成绩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</si>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</sst>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Helv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6" applyNumberFormat="0" applyAlignment="0" applyProtection="0">
      <alignment vertical="center"/>
    </xf>
    <xf numFmtId="0" fontId="14" fillId="11" borderId="2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0" fillId="0" borderId="0">
      <alignment vertical="center"/>
    </xf>
    <xf numFmtId="0" fontId="21" fillId="0" borderId="0"/>
  </cellStyleXfs>
  <cellXfs count="8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4"/>
  <sheetViews>
    <sheetView tabSelected="1" workbookViewId="0">
      <selection activeCell="H16" sqref="H16"/>
    </sheetView>
  </sheetViews>
  <sheetFormatPr defaultColWidth="9" defaultRowHeight="13.5" outlineLevelCol="3"/>
  <cols>
    <col min="1" max="1" width="14.5" style="2" customWidth="1"/>
    <col min="2" max="2" width="17.125" style="2" customWidth="1"/>
    <col min="3" max="3" width="13" style="3" customWidth="1"/>
    <col min="4" max="4" width="10.7583333333333" style="4" customWidth="1"/>
    <col min="5" max="16377" width="9" style="1"/>
    <col min="16378" max="16384" width="9" style="5"/>
  </cols>
  <sheetData>
    <row r="1" s="1" customFormat="1" ht="15" customHeight="1" spans="1:4">
      <c r="A1" s="6" t="s">
        <v>0</v>
      </c>
      <c r="B1" s="6" t="s">
        <v>1</v>
      </c>
      <c r="C1" s="7" t="s">
        <v>2</v>
      </c>
      <c r="D1" s="7" t="s">
        <v>3</v>
      </c>
    </row>
    <row r="2" s="1" customFormat="1" ht="15" customHeight="1" spans="1:4">
      <c r="A2" s="6" t="str">
        <f t="shared" ref="A2:A7" si="0">"20230301"</f>
        <v>20230301</v>
      </c>
      <c r="B2" s="6" t="str">
        <f>"2305270217"</f>
        <v>2305270217</v>
      </c>
      <c r="C2" s="7">
        <v>77.1</v>
      </c>
      <c r="D2" s="7"/>
    </row>
    <row r="3" s="1" customFormat="1" ht="15" customHeight="1" spans="1:4">
      <c r="A3" s="6" t="str">
        <f t="shared" si="0"/>
        <v>20230301</v>
      </c>
      <c r="B3" s="6" t="str">
        <f>"2305270126"</f>
        <v>2305270126</v>
      </c>
      <c r="C3" s="7">
        <v>74.1</v>
      </c>
      <c r="D3" s="7"/>
    </row>
    <row r="4" s="1" customFormat="1" ht="15" customHeight="1" spans="1:4">
      <c r="A4" s="6" t="str">
        <f t="shared" si="0"/>
        <v>20230301</v>
      </c>
      <c r="B4" s="6" t="str">
        <f>"2305270110"</f>
        <v>2305270110</v>
      </c>
      <c r="C4" s="7">
        <v>72.9</v>
      </c>
      <c r="D4" s="7"/>
    </row>
    <row r="5" s="1" customFormat="1" ht="15" customHeight="1" spans="1:4">
      <c r="A5" s="6" t="str">
        <f t="shared" si="0"/>
        <v>20230301</v>
      </c>
      <c r="B5" s="6" t="str">
        <f>"2305270122"</f>
        <v>2305270122</v>
      </c>
      <c r="C5" s="7">
        <v>71.9</v>
      </c>
      <c r="D5" s="7"/>
    </row>
    <row r="6" s="1" customFormat="1" ht="15" customHeight="1" spans="1:4">
      <c r="A6" s="6" t="str">
        <f t="shared" si="0"/>
        <v>20230301</v>
      </c>
      <c r="B6" s="6" t="str">
        <f>"2305270205"</f>
        <v>2305270205</v>
      </c>
      <c r="C6" s="7">
        <v>70.6</v>
      </c>
      <c r="D6" s="7"/>
    </row>
    <row r="7" s="1" customFormat="1" ht="15" customHeight="1" spans="1:4">
      <c r="A7" s="6" t="str">
        <f t="shared" si="0"/>
        <v>20230301</v>
      </c>
      <c r="B7" s="6" t="str">
        <f>"2305270113"</f>
        <v>2305270113</v>
      </c>
      <c r="C7" s="7">
        <v>70.4</v>
      </c>
      <c r="D7" s="7"/>
    </row>
    <row r="8" s="1" customFormat="1" ht="15" customHeight="1" spans="1:4">
      <c r="A8" s="6" t="str">
        <f t="shared" ref="A8:A31" si="1">"20230302"</f>
        <v>20230302</v>
      </c>
      <c r="B8" s="6" t="str">
        <f>"2305270614"</f>
        <v>2305270614</v>
      </c>
      <c r="C8" s="7">
        <v>80.4</v>
      </c>
      <c r="D8" s="7"/>
    </row>
    <row r="9" s="1" customFormat="1" ht="15" customHeight="1" spans="1:4">
      <c r="A9" s="6" t="str">
        <f t="shared" si="1"/>
        <v>20230302</v>
      </c>
      <c r="B9" s="6" t="str">
        <f>"2305270310"</f>
        <v>2305270310</v>
      </c>
      <c r="C9" s="7">
        <v>80.2</v>
      </c>
      <c r="D9" s="7"/>
    </row>
    <row r="10" s="1" customFormat="1" ht="15" customHeight="1" spans="1:4">
      <c r="A10" s="6" t="str">
        <f t="shared" si="1"/>
        <v>20230302</v>
      </c>
      <c r="B10" s="6" t="str">
        <f>"2305270820"</f>
        <v>2305270820</v>
      </c>
      <c r="C10" s="7">
        <v>79.9</v>
      </c>
      <c r="D10" s="7"/>
    </row>
    <row r="11" s="1" customFormat="1" ht="15" customHeight="1" spans="1:4">
      <c r="A11" s="6" t="str">
        <f t="shared" si="1"/>
        <v>20230302</v>
      </c>
      <c r="B11" s="6" t="str">
        <f>"2305270815"</f>
        <v>2305270815</v>
      </c>
      <c r="C11" s="7">
        <v>78.9</v>
      </c>
      <c r="D11" s="7"/>
    </row>
    <row r="12" s="1" customFormat="1" ht="15" customHeight="1" spans="1:4">
      <c r="A12" s="6" t="str">
        <f t="shared" si="1"/>
        <v>20230302</v>
      </c>
      <c r="B12" s="6" t="str">
        <f>"2305270810"</f>
        <v>2305270810</v>
      </c>
      <c r="C12" s="7">
        <v>77.8</v>
      </c>
      <c r="D12" s="7"/>
    </row>
    <row r="13" s="1" customFormat="1" ht="15" customHeight="1" spans="1:4">
      <c r="A13" s="6" t="str">
        <f t="shared" si="1"/>
        <v>20230302</v>
      </c>
      <c r="B13" s="6" t="str">
        <f>"2305270513"</f>
        <v>2305270513</v>
      </c>
      <c r="C13" s="7">
        <v>77.5</v>
      </c>
      <c r="D13" s="7"/>
    </row>
    <row r="14" s="1" customFormat="1" ht="15" customHeight="1" spans="1:4">
      <c r="A14" s="6" t="str">
        <f t="shared" si="1"/>
        <v>20230302</v>
      </c>
      <c r="B14" s="6" t="str">
        <f>"2305270612"</f>
        <v>2305270612</v>
      </c>
      <c r="C14" s="7">
        <v>77.3</v>
      </c>
      <c r="D14" s="7"/>
    </row>
    <row r="15" s="1" customFormat="1" ht="15" customHeight="1" spans="1:4">
      <c r="A15" s="6" t="str">
        <f t="shared" si="1"/>
        <v>20230302</v>
      </c>
      <c r="B15" s="6" t="str">
        <f>"2305270229"</f>
        <v>2305270229</v>
      </c>
      <c r="C15" s="7">
        <v>76.8</v>
      </c>
      <c r="D15" s="7"/>
    </row>
    <row r="16" s="1" customFormat="1" ht="15" customHeight="1" spans="1:4">
      <c r="A16" s="6" t="str">
        <f t="shared" si="1"/>
        <v>20230302</v>
      </c>
      <c r="B16" s="6" t="str">
        <f>"2305270817"</f>
        <v>2305270817</v>
      </c>
      <c r="C16" s="7">
        <v>76.6</v>
      </c>
      <c r="D16" s="7"/>
    </row>
    <row r="17" s="1" customFormat="1" ht="15" customHeight="1" spans="1:4">
      <c r="A17" s="6" t="str">
        <f t="shared" si="1"/>
        <v>20230302</v>
      </c>
      <c r="B17" s="6" t="str">
        <f>"2305270427"</f>
        <v>2305270427</v>
      </c>
      <c r="C17" s="7">
        <v>76.5</v>
      </c>
      <c r="D17" s="7"/>
    </row>
    <row r="18" s="1" customFormat="1" ht="15" customHeight="1" spans="1:4">
      <c r="A18" s="6" t="str">
        <f t="shared" si="1"/>
        <v>20230302</v>
      </c>
      <c r="B18" s="6" t="str">
        <f>"2305270224"</f>
        <v>2305270224</v>
      </c>
      <c r="C18" s="7">
        <v>75.8</v>
      </c>
      <c r="D18" s="7"/>
    </row>
    <row r="19" s="1" customFormat="1" ht="15" customHeight="1" spans="1:4">
      <c r="A19" s="6" t="str">
        <f t="shared" si="1"/>
        <v>20230302</v>
      </c>
      <c r="B19" s="6" t="str">
        <f>"2305270613"</f>
        <v>2305270613</v>
      </c>
      <c r="C19" s="7">
        <v>75.6</v>
      </c>
      <c r="D19" s="7"/>
    </row>
    <row r="20" s="1" customFormat="1" ht="15" customHeight="1" spans="1:4">
      <c r="A20" s="6" t="str">
        <f t="shared" si="1"/>
        <v>20230302</v>
      </c>
      <c r="B20" s="6" t="str">
        <f>"2305270404"</f>
        <v>2305270404</v>
      </c>
      <c r="C20" s="7">
        <v>75.1</v>
      </c>
      <c r="D20" s="7"/>
    </row>
    <row r="21" s="1" customFormat="1" ht="15" customHeight="1" spans="1:4">
      <c r="A21" s="6" t="str">
        <f t="shared" si="1"/>
        <v>20230302</v>
      </c>
      <c r="B21" s="6" t="str">
        <f>"2305270702"</f>
        <v>2305270702</v>
      </c>
      <c r="C21" s="7">
        <v>75</v>
      </c>
      <c r="D21" s="7"/>
    </row>
    <row r="22" s="1" customFormat="1" ht="15" customHeight="1" spans="1:4">
      <c r="A22" s="6" t="str">
        <f t="shared" si="1"/>
        <v>20230302</v>
      </c>
      <c r="B22" s="6" t="str">
        <f>"2305270501"</f>
        <v>2305270501</v>
      </c>
      <c r="C22" s="7">
        <v>74.9</v>
      </c>
      <c r="D22" s="7"/>
    </row>
    <row r="23" s="1" customFormat="1" ht="15" customHeight="1" spans="1:4">
      <c r="A23" s="6" t="str">
        <f t="shared" si="1"/>
        <v>20230302</v>
      </c>
      <c r="B23" s="6" t="str">
        <f>"2305270616"</f>
        <v>2305270616</v>
      </c>
      <c r="C23" s="7">
        <v>74.9</v>
      </c>
      <c r="D23" s="7"/>
    </row>
    <row r="24" s="1" customFormat="1" ht="15" customHeight="1" spans="1:4">
      <c r="A24" s="6" t="str">
        <f t="shared" si="1"/>
        <v>20230302</v>
      </c>
      <c r="B24" s="6" t="str">
        <f>"2305270317"</f>
        <v>2305270317</v>
      </c>
      <c r="C24" s="7">
        <v>74.8</v>
      </c>
      <c r="D24" s="7"/>
    </row>
    <row r="25" s="1" customFormat="1" ht="15" customHeight="1" spans="1:4">
      <c r="A25" s="6" t="str">
        <f t="shared" si="1"/>
        <v>20230302</v>
      </c>
      <c r="B25" s="6" t="str">
        <f>"2305270813"</f>
        <v>2305270813</v>
      </c>
      <c r="C25" s="7">
        <v>74.6</v>
      </c>
      <c r="D25" s="7"/>
    </row>
    <row r="26" s="1" customFormat="1" ht="15" customHeight="1" spans="1:4">
      <c r="A26" s="6" t="str">
        <f t="shared" si="1"/>
        <v>20230302</v>
      </c>
      <c r="B26" s="6" t="str">
        <f>"2305270529"</f>
        <v>2305270529</v>
      </c>
      <c r="C26" s="7">
        <v>74.3</v>
      </c>
      <c r="D26" s="7"/>
    </row>
    <row r="27" s="1" customFormat="1" ht="15" customHeight="1" spans="1:4">
      <c r="A27" s="6" t="str">
        <f t="shared" si="1"/>
        <v>20230302</v>
      </c>
      <c r="B27" s="6" t="str">
        <f>"2305270621"</f>
        <v>2305270621</v>
      </c>
      <c r="C27" s="7">
        <v>74.3</v>
      </c>
      <c r="D27" s="7"/>
    </row>
    <row r="28" s="1" customFormat="1" ht="15" customHeight="1" spans="1:4">
      <c r="A28" s="6" t="str">
        <f t="shared" si="1"/>
        <v>20230302</v>
      </c>
      <c r="B28" s="6" t="str">
        <f>"2305270806"</f>
        <v>2305270806</v>
      </c>
      <c r="C28" s="7">
        <v>74.3</v>
      </c>
      <c r="D28" s="7"/>
    </row>
    <row r="29" s="1" customFormat="1" ht="15" customHeight="1" spans="1:4">
      <c r="A29" s="6" t="str">
        <f t="shared" si="1"/>
        <v>20230302</v>
      </c>
      <c r="B29" s="6" t="str">
        <f>"2305270730"</f>
        <v>2305270730</v>
      </c>
      <c r="C29" s="7">
        <v>74.1</v>
      </c>
      <c r="D29" s="7"/>
    </row>
    <row r="30" s="1" customFormat="1" ht="15" customHeight="1" spans="1:4">
      <c r="A30" s="6" t="str">
        <f t="shared" si="1"/>
        <v>20230302</v>
      </c>
      <c r="B30" s="6" t="str">
        <f>"2305270916"</f>
        <v>2305270916</v>
      </c>
      <c r="C30" s="7">
        <v>73.9</v>
      </c>
      <c r="D30" s="7"/>
    </row>
    <row r="31" s="1" customFormat="1" ht="15" customHeight="1" spans="1:4">
      <c r="A31" s="6" t="str">
        <f t="shared" si="1"/>
        <v>20230302</v>
      </c>
      <c r="B31" s="6" t="str">
        <f>"2305270803"</f>
        <v>2305270803</v>
      </c>
      <c r="C31" s="7">
        <v>73.6</v>
      </c>
      <c r="D31" s="7"/>
    </row>
    <row r="32" s="1" customFormat="1" ht="15" customHeight="1" spans="1:4">
      <c r="A32" s="6" t="str">
        <f t="shared" ref="A32:A34" si="2">"20230303"</f>
        <v>20230303</v>
      </c>
      <c r="B32" s="6" t="str">
        <f>"2305271001"</f>
        <v>2305271001</v>
      </c>
      <c r="C32" s="7">
        <v>73.4</v>
      </c>
      <c r="D32" s="7"/>
    </row>
    <row r="33" s="1" customFormat="1" ht="15" customHeight="1" spans="1:4">
      <c r="A33" s="6" t="str">
        <f t="shared" si="2"/>
        <v>20230303</v>
      </c>
      <c r="B33" s="6" t="str">
        <f>"2305271003"</f>
        <v>2305271003</v>
      </c>
      <c r="C33" s="7">
        <v>71.9</v>
      </c>
      <c r="D33" s="7"/>
    </row>
    <row r="34" s="1" customFormat="1" ht="15" customHeight="1" spans="1:4">
      <c r="A34" s="6" t="str">
        <f t="shared" si="2"/>
        <v>20230303</v>
      </c>
      <c r="B34" s="6" t="str">
        <f>"2305270930"</f>
        <v>2305270930</v>
      </c>
      <c r="C34" s="7">
        <v>71.5</v>
      </c>
      <c r="D34" s="7"/>
    </row>
    <row r="35" s="1" customFormat="1" ht="15" customHeight="1" spans="1:4">
      <c r="A35" s="6" t="str">
        <f t="shared" ref="A35:A43" si="3">"20230304"</f>
        <v>20230304</v>
      </c>
      <c r="B35" s="6" t="str">
        <f>"2305271108"</f>
        <v>2305271108</v>
      </c>
      <c r="C35" s="7">
        <v>79.7</v>
      </c>
      <c r="D35" s="7"/>
    </row>
    <row r="36" s="1" customFormat="1" ht="15" customHeight="1" spans="1:4">
      <c r="A36" s="6" t="str">
        <f t="shared" si="3"/>
        <v>20230304</v>
      </c>
      <c r="B36" s="6" t="str">
        <f>"2305271119"</f>
        <v>2305271119</v>
      </c>
      <c r="C36" s="7">
        <v>79.4</v>
      </c>
      <c r="D36" s="7"/>
    </row>
    <row r="37" s="1" customFormat="1" ht="15" customHeight="1" spans="1:4">
      <c r="A37" s="6" t="str">
        <f t="shared" si="3"/>
        <v>20230304</v>
      </c>
      <c r="B37" s="6" t="str">
        <f>"2305271220"</f>
        <v>2305271220</v>
      </c>
      <c r="C37" s="7">
        <v>78.2</v>
      </c>
      <c r="D37" s="7"/>
    </row>
    <row r="38" s="1" customFormat="1" ht="15" customHeight="1" spans="1:4">
      <c r="A38" s="6" t="str">
        <f t="shared" si="3"/>
        <v>20230304</v>
      </c>
      <c r="B38" s="6" t="str">
        <f>"2305271211"</f>
        <v>2305271211</v>
      </c>
      <c r="C38" s="7">
        <v>78.1</v>
      </c>
      <c r="D38" s="7"/>
    </row>
    <row r="39" s="1" customFormat="1" ht="15" customHeight="1" spans="1:4">
      <c r="A39" s="6" t="str">
        <f t="shared" si="3"/>
        <v>20230304</v>
      </c>
      <c r="B39" s="6" t="str">
        <f>"2305271120"</f>
        <v>2305271120</v>
      </c>
      <c r="C39" s="7">
        <v>74.9</v>
      </c>
      <c r="D39" s="7"/>
    </row>
    <row r="40" s="1" customFormat="1" ht="15" customHeight="1" spans="1:4">
      <c r="A40" s="6" t="str">
        <f t="shared" si="3"/>
        <v>20230304</v>
      </c>
      <c r="B40" s="6" t="str">
        <f>"2305271026"</f>
        <v>2305271026</v>
      </c>
      <c r="C40" s="7">
        <v>73.9</v>
      </c>
      <c r="D40" s="7"/>
    </row>
    <row r="41" s="1" customFormat="1" ht="15" customHeight="1" spans="1:4">
      <c r="A41" s="6" t="str">
        <f t="shared" si="3"/>
        <v>20230304</v>
      </c>
      <c r="B41" s="6" t="str">
        <f>"2305271022"</f>
        <v>2305271022</v>
      </c>
      <c r="C41" s="7">
        <v>72.9</v>
      </c>
      <c r="D41" s="7"/>
    </row>
    <row r="42" s="1" customFormat="1" ht="15" customHeight="1" spans="1:4">
      <c r="A42" s="6" t="str">
        <f t="shared" si="3"/>
        <v>20230304</v>
      </c>
      <c r="B42" s="6" t="str">
        <f>"2305271116"</f>
        <v>2305271116</v>
      </c>
      <c r="C42" s="7">
        <v>72.7</v>
      </c>
      <c r="D42" s="7"/>
    </row>
    <row r="43" s="1" customFormat="1" ht="15" customHeight="1" spans="1:4">
      <c r="A43" s="6" t="str">
        <f t="shared" si="3"/>
        <v>20230304</v>
      </c>
      <c r="B43" s="6" t="str">
        <f>"2305271221"</f>
        <v>2305271221</v>
      </c>
      <c r="C43" s="7">
        <v>72.6</v>
      </c>
      <c r="D43" s="7"/>
    </row>
    <row r="44" s="1" customFormat="1" ht="15" customHeight="1" spans="1:4">
      <c r="A44" s="6" t="str">
        <f t="shared" ref="A44:A58" si="4">"20230305"</f>
        <v>20230305</v>
      </c>
      <c r="B44" s="6" t="str">
        <f>"2305271602"</f>
        <v>2305271602</v>
      </c>
      <c r="C44" s="7">
        <v>81.1</v>
      </c>
      <c r="D44" s="7"/>
    </row>
    <row r="45" s="1" customFormat="1" ht="15" customHeight="1" spans="1:4">
      <c r="A45" s="6" t="str">
        <f t="shared" si="4"/>
        <v>20230305</v>
      </c>
      <c r="B45" s="6" t="str">
        <f>"2305271314"</f>
        <v>2305271314</v>
      </c>
      <c r="C45" s="7">
        <v>80.6</v>
      </c>
      <c r="D45" s="7"/>
    </row>
    <row r="46" s="1" customFormat="1" ht="15" customHeight="1" spans="1:4">
      <c r="A46" s="6" t="str">
        <f t="shared" si="4"/>
        <v>20230305</v>
      </c>
      <c r="B46" s="6" t="str">
        <f>"2305271502"</f>
        <v>2305271502</v>
      </c>
      <c r="C46" s="7">
        <v>80.6</v>
      </c>
      <c r="D46" s="7"/>
    </row>
    <row r="47" s="1" customFormat="1" ht="15" customHeight="1" spans="1:4">
      <c r="A47" s="6" t="str">
        <f t="shared" si="4"/>
        <v>20230305</v>
      </c>
      <c r="B47" s="6" t="str">
        <f>"2305271512"</f>
        <v>2305271512</v>
      </c>
      <c r="C47" s="7">
        <v>78.9</v>
      </c>
      <c r="D47" s="7"/>
    </row>
    <row r="48" s="1" customFormat="1" ht="15" customHeight="1" spans="1:4">
      <c r="A48" s="6" t="str">
        <f t="shared" si="4"/>
        <v>20230305</v>
      </c>
      <c r="B48" s="6" t="str">
        <f>"2305271509"</f>
        <v>2305271509</v>
      </c>
      <c r="C48" s="7">
        <v>78.6</v>
      </c>
      <c r="D48" s="7"/>
    </row>
    <row r="49" s="1" customFormat="1" ht="15" customHeight="1" spans="1:4">
      <c r="A49" s="6" t="str">
        <f t="shared" si="4"/>
        <v>20230305</v>
      </c>
      <c r="B49" s="6" t="str">
        <f>"2305271420"</f>
        <v>2305271420</v>
      </c>
      <c r="C49" s="7">
        <v>76.3</v>
      </c>
      <c r="D49" s="7"/>
    </row>
    <row r="50" s="1" customFormat="1" ht="15" customHeight="1" spans="1:4">
      <c r="A50" s="6" t="str">
        <f t="shared" si="4"/>
        <v>20230305</v>
      </c>
      <c r="B50" s="6" t="str">
        <f>"2305271322"</f>
        <v>2305271322</v>
      </c>
      <c r="C50" s="7">
        <v>76.1</v>
      </c>
      <c r="D50" s="7"/>
    </row>
    <row r="51" s="1" customFormat="1" ht="15" customHeight="1" spans="1:4">
      <c r="A51" s="6" t="str">
        <f t="shared" si="4"/>
        <v>20230305</v>
      </c>
      <c r="B51" s="6" t="str">
        <f>"2305271427"</f>
        <v>2305271427</v>
      </c>
      <c r="C51" s="7">
        <v>76.1</v>
      </c>
      <c r="D51" s="7"/>
    </row>
    <row r="52" s="1" customFormat="1" ht="15" customHeight="1" spans="1:4">
      <c r="A52" s="6" t="str">
        <f t="shared" si="4"/>
        <v>20230305</v>
      </c>
      <c r="B52" s="6" t="str">
        <f>"2305271406"</f>
        <v>2305271406</v>
      </c>
      <c r="C52" s="7">
        <v>76</v>
      </c>
      <c r="D52" s="7"/>
    </row>
    <row r="53" s="1" customFormat="1" ht="15" customHeight="1" spans="1:4">
      <c r="A53" s="6" t="str">
        <f t="shared" si="4"/>
        <v>20230305</v>
      </c>
      <c r="B53" s="6" t="str">
        <f>"2305271302"</f>
        <v>2305271302</v>
      </c>
      <c r="C53" s="7">
        <v>75.6</v>
      </c>
      <c r="D53" s="7"/>
    </row>
    <row r="54" s="1" customFormat="1" ht="15" customHeight="1" spans="1:4">
      <c r="A54" s="6" t="str">
        <f t="shared" si="4"/>
        <v>20230305</v>
      </c>
      <c r="B54" s="6" t="str">
        <f>"2305271317"</f>
        <v>2305271317</v>
      </c>
      <c r="C54" s="7">
        <v>75.4</v>
      </c>
      <c r="D54" s="7"/>
    </row>
    <row r="55" s="1" customFormat="1" ht="15" customHeight="1" spans="1:4">
      <c r="A55" s="6" t="str">
        <f t="shared" si="4"/>
        <v>20230305</v>
      </c>
      <c r="B55" s="6" t="str">
        <f>"2305271409"</f>
        <v>2305271409</v>
      </c>
      <c r="C55" s="7">
        <v>75.1</v>
      </c>
      <c r="D55" s="7"/>
    </row>
    <row r="56" s="1" customFormat="1" ht="15" customHeight="1" spans="1:4">
      <c r="A56" s="6" t="str">
        <f t="shared" si="4"/>
        <v>20230305</v>
      </c>
      <c r="B56" s="6" t="str">
        <f>"2305271611"</f>
        <v>2305271611</v>
      </c>
      <c r="C56" s="7">
        <v>74.5</v>
      </c>
      <c r="D56" s="7"/>
    </row>
    <row r="57" s="1" customFormat="1" ht="15" customHeight="1" spans="1:4">
      <c r="A57" s="6" t="str">
        <f t="shared" si="4"/>
        <v>20230305</v>
      </c>
      <c r="B57" s="6" t="str">
        <f>"2305271422"</f>
        <v>2305271422</v>
      </c>
      <c r="C57" s="7">
        <v>73.6</v>
      </c>
      <c r="D57" s="7"/>
    </row>
    <row r="58" s="1" customFormat="1" ht="15" customHeight="1" spans="1:4">
      <c r="A58" s="6" t="str">
        <f t="shared" si="4"/>
        <v>20230305</v>
      </c>
      <c r="B58" s="6" t="str">
        <f>"2305271613"</f>
        <v>2305271613</v>
      </c>
      <c r="C58" s="7">
        <v>73.4</v>
      </c>
      <c r="D58" s="7"/>
    </row>
    <row r="59" s="1" customFormat="1" ht="15" customHeight="1" spans="1:4">
      <c r="A59" s="6" t="str">
        <f t="shared" ref="A59:A74" si="5">"20230306"</f>
        <v>20230306</v>
      </c>
      <c r="B59" s="6" t="str">
        <f>"2305271830"</f>
        <v>2305271830</v>
      </c>
      <c r="C59" s="7">
        <v>78.9</v>
      </c>
      <c r="D59" s="7"/>
    </row>
    <row r="60" s="1" customFormat="1" ht="15" customHeight="1" spans="1:4">
      <c r="A60" s="6" t="str">
        <f t="shared" si="5"/>
        <v>20230306</v>
      </c>
      <c r="B60" s="6" t="str">
        <f>"2305272102"</f>
        <v>2305272102</v>
      </c>
      <c r="C60" s="7">
        <v>78.5</v>
      </c>
      <c r="D60" s="7"/>
    </row>
    <row r="61" s="1" customFormat="1" ht="15" customHeight="1" spans="1:4">
      <c r="A61" s="6" t="str">
        <f t="shared" si="5"/>
        <v>20230306</v>
      </c>
      <c r="B61" s="6" t="str">
        <f>"2305271723"</f>
        <v>2305271723</v>
      </c>
      <c r="C61" s="7">
        <v>78.4</v>
      </c>
      <c r="D61" s="7"/>
    </row>
    <row r="62" s="1" customFormat="1" ht="15" customHeight="1" spans="1:4">
      <c r="A62" s="6" t="str">
        <f t="shared" si="5"/>
        <v>20230306</v>
      </c>
      <c r="B62" s="6" t="str">
        <f>"2305271814"</f>
        <v>2305271814</v>
      </c>
      <c r="C62" s="7">
        <v>77.8</v>
      </c>
      <c r="D62" s="7"/>
    </row>
    <row r="63" s="1" customFormat="1" ht="15" customHeight="1" spans="1:4">
      <c r="A63" s="6" t="str">
        <f t="shared" si="5"/>
        <v>20230306</v>
      </c>
      <c r="B63" s="6" t="str">
        <f>"2305272002"</f>
        <v>2305272002</v>
      </c>
      <c r="C63" s="7">
        <v>77.4</v>
      </c>
      <c r="D63" s="7"/>
    </row>
    <row r="64" s="1" customFormat="1" ht="15" customHeight="1" spans="1:4">
      <c r="A64" s="6" t="str">
        <f t="shared" si="5"/>
        <v>20230306</v>
      </c>
      <c r="B64" s="6" t="str">
        <f>"2305271803"</f>
        <v>2305271803</v>
      </c>
      <c r="C64" s="7">
        <v>76.8</v>
      </c>
      <c r="D64" s="7"/>
    </row>
    <row r="65" s="1" customFormat="1" ht="15" customHeight="1" spans="1:4">
      <c r="A65" s="6" t="str">
        <f t="shared" si="5"/>
        <v>20230306</v>
      </c>
      <c r="B65" s="6" t="str">
        <f>"2305271827"</f>
        <v>2305271827</v>
      </c>
      <c r="C65" s="7">
        <v>76.4</v>
      </c>
      <c r="D65" s="7"/>
    </row>
    <row r="66" s="1" customFormat="1" ht="15" customHeight="1" spans="1:4">
      <c r="A66" s="6" t="str">
        <f t="shared" si="5"/>
        <v>20230306</v>
      </c>
      <c r="B66" s="6" t="str">
        <f>"2305272006"</f>
        <v>2305272006</v>
      </c>
      <c r="C66" s="7">
        <v>76.4</v>
      </c>
      <c r="D66" s="7"/>
    </row>
    <row r="67" s="1" customFormat="1" ht="15" customHeight="1" spans="1:4">
      <c r="A67" s="6" t="str">
        <f t="shared" si="5"/>
        <v>20230306</v>
      </c>
      <c r="B67" s="6" t="str">
        <f>"2305271810"</f>
        <v>2305271810</v>
      </c>
      <c r="C67" s="7">
        <v>76.1</v>
      </c>
      <c r="D67" s="7"/>
    </row>
    <row r="68" s="1" customFormat="1" ht="15" customHeight="1" spans="1:4">
      <c r="A68" s="6" t="str">
        <f t="shared" si="5"/>
        <v>20230306</v>
      </c>
      <c r="B68" s="6" t="str">
        <f>"2305271724"</f>
        <v>2305271724</v>
      </c>
      <c r="C68" s="7">
        <v>75.9</v>
      </c>
      <c r="D68" s="7"/>
    </row>
    <row r="69" s="1" customFormat="1" ht="15" customHeight="1" spans="1:4">
      <c r="A69" s="6" t="str">
        <f t="shared" si="5"/>
        <v>20230306</v>
      </c>
      <c r="B69" s="6" t="str">
        <f>"2305271907"</f>
        <v>2305271907</v>
      </c>
      <c r="C69" s="7">
        <v>75.8</v>
      </c>
      <c r="D69" s="7"/>
    </row>
    <row r="70" s="1" customFormat="1" ht="15" customHeight="1" spans="1:4">
      <c r="A70" s="6" t="str">
        <f t="shared" si="5"/>
        <v>20230306</v>
      </c>
      <c r="B70" s="6" t="str">
        <f>"2305271829"</f>
        <v>2305271829</v>
      </c>
      <c r="C70" s="7">
        <v>75.6</v>
      </c>
      <c r="D70" s="7"/>
    </row>
    <row r="71" s="1" customFormat="1" ht="15" customHeight="1" spans="1:4">
      <c r="A71" s="6" t="str">
        <f t="shared" si="5"/>
        <v>20230306</v>
      </c>
      <c r="B71" s="6" t="str">
        <f>"2305272009"</f>
        <v>2305272009</v>
      </c>
      <c r="C71" s="7">
        <v>75.4</v>
      </c>
      <c r="D71" s="7"/>
    </row>
    <row r="72" s="1" customFormat="1" ht="15" customHeight="1" spans="1:4">
      <c r="A72" s="6" t="str">
        <f t="shared" si="5"/>
        <v>20230306</v>
      </c>
      <c r="B72" s="6" t="str">
        <f>"2305271811"</f>
        <v>2305271811</v>
      </c>
      <c r="C72" s="7">
        <v>75</v>
      </c>
      <c r="D72" s="7"/>
    </row>
    <row r="73" s="1" customFormat="1" ht="15" customHeight="1" spans="1:4">
      <c r="A73" s="6" t="str">
        <f t="shared" si="5"/>
        <v>20230306</v>
      </c>
      <c r="B73" s="6" t="str">
        <f>"2305271815"</f>
        <v>2305271815</v>
      </c>
      <c r="C73" s="7">
        <v>74.6</v>
      </c>
      <c r="D73" s="7"/>
    </row>
    <row r="74" s="1" customFormat="1" ht="15" customHeight="1" spans="1:4">
      <c r="A74" s="6" t="str">
        <f t="shared" si="5"/>
        <v>20230306</v>
      </c>
      <c r="B74" s="6" t="str">
        <f>"2305271816"</f>
        <v>2305271816</v>
      </c>
      <c r="C74" s="7">
        <v>74.4</v>
      </c>
      <c r="D74" s="7"/>
    </row>
    <row r="75" s="1" customFormat="1" ht="15" customHeight="1" spans="1:4">
      <c r="A75" s="6" t="str">
        <f t="shared" ref="A75:A77" si="6">"20230307"</f>
        <v>20230307</v>
      </c>
      <c r="B75" s="6" t="str">
        <f>"2305272113"</f>
        <v>2305272113</v>
      </c>
      <c r="C75" s="7">
        <v>77.4</v>
      </c>
      <c r="D75" s="7"/>
    </row>
    <row r="76" s="1" customFormat="1" ht="15" customHeight="1" spans="1:4">
      <c r="A76" s="6" t="str">
        <f t="shared" si="6"/>
        <v>20230307</v>
      </c>
      <c r="B76" s="6" t="str">
        <f>"2305272118"</f>
        <v>2305272118</v>
      </c>
      <c r="C76" s="7">
        <v>70.4</v>
      </c>
      <c r="D76" s="7"/>
    </row>
    <row r="77" s="1" customFormat="1" ht="15" customHeight="1" spans="1:4">
      <c r="A77" s="6" t="str">
        <f t="shared" si="6"/>
        <v>20230307</v>
      </c>
      <c r="B77" s="6" t="str">
        <f>"2305272109"</f>
        <v>2305272109</v>
      </c>
      <c r="C77" s="7">
        <v>70.1</v>
      </c>
      <c r="D77" s="7"/>
    </row>
    <row r="78" s="1" customFormat="1" ht="15" customHeight="1" spans="1:4">
      <c r="A78" s="6" t="str">
        <f t="shared" ref="A78:A111" si="7">"20230308"</f>
        <v>20230308</v>
      </c>
      <c r="B78" s="6" t="str">
        <f>"2305272714"</f>
        <v>2305272714</v>
      </c>
      <c r="C78" s="7">
        <v>81.4</v>
      </c>
      <c r="D78" s="7"/>
    </row>
    <row r="79" s="1" customFormat="1" ht="15" customHeight="1" spans="1:4">
      <c r="A79" s="6" t="str">
        <f t="shared" si="7"/>
        <v>20230308</v>
      </c>
      <c r="B79" s="6" t="str">
        <f>"2305273025"</f>
        <v>2305273025</v>
      </c>
      <c r="C79" s="7">
        <v>81.2</v>
      </c>
      <c r="D79" s="7"/>
    </row>
    <row r="80" s="1" customFormat="1" ht="15" customHeight="1" spans="1:4">
      <c r="A80" s="6" t="str">
        <f t="shared" si="7"/>
        <v>20230308</v>
      </c>
      <c r="B80" s="6" t="str">
        <f>"2305272914"</f>
        <v>2305272914</v>
      </c>
      <c r="C80" s="7">
        <v>80.6</v>
      </c>
      <c r="D80" s="7"/>
    </row>
    <row r="81" s="1" customFormat="1" ht="15" customHeight="1" spans="1:4">
      <c r="A81" s="6" t="str">
        <f t="shared" si="7"/>
        <v>20230308</v>
      </c>
      <c r="B81" s="6" t="str">
        <f>"2305273006"</f>
        <v>2305273006</v>
      </c>
      <c r="C81" s="7">
        <v>79.2</v>
      </c>
      <c r="D81" s="7"/>
    </row>
    <row r="82" s="1" customFormat="1" ht="15" customHeight="1" spans="1:4">
      <c r="A82" s="6" t="str">
        <f t="shared" si="7"/>
        <v>20230308</v>
      </c>
      <c r="B82" s="6" t="str">
        <f>"2305272709"</f>
        <v>2305272709</v>
      </c>
      <c r="C82" s="7">
        <v>78.7</v>
      </c>
      <c r="D82" s="7"/>
    </row>
    <row r="83" s="1" customFormat="1" ht="15" customHeight="1" spans="1:4">
      <c r="A83" s="6" t="str">
        <f t="shared" si="7"/>
        <v>20230308</v>
      </c>
      <c r="B83" s="6" t="str">
        <f>"2305272419"</f>
        <v>2305272419</v>
      </c>
      <c r="C83" s="7">
        <v>78.4</v>
      </c>
      <c r="D83" s="7"/>
    </row>
    <row r="84" s="1" customFormat="1" ht="15" customHeight="1" spans="1:4">
      <c r="A84" s="6" t="str">
        <f t="shared" si="7"/>
        <v>20230308</v>
      </c>
      <c r="B84" s="6" t="str">
        <f>"2305273015"</f>
        <v>2305273015</v>
      </c>
      <c r="C84" s="7">
        <v>78.4</v>
      </c>
      <c r="D84" s="7"/>
    </row>
    <row r="85" s="1" customFormat="1" ht="15" customHeight="1" spans="1:4">
      <c r="A85" s="6" t="str">
        <f t="shared" si="7"/>
        <v>20230308</v>
      </c>
      <c r="B85" s="6" t="str">
        <f>"2305272830"</f>
        <v>2305272830</v>
      </c>
      <c r="C85" s="7">
        <v>78.2</v>
      </c>
      <c r="D85" s="7"/>
    </row>
    <row r="86" s="1" customFormat="1" ht="15" customHeight="1" spans="1:4">
      <c r="A86" s="6" t="str">
        <f t="shared" si="7"/>
        <v>20230308</v>
      </c>
      <c r="B86" s="6" t="str">
        <f>"2305272528"</f>
        <v>2305272528</v>
      </c>
      <c r="C86" s="7">
        <v>77.9</v>
      </c>
      <c r="D86" s="7"/>
    </row>
    <row r="87" s="1" customFormat="1" ht="15" customHeight="1" spans="1:4">
      <c r="A87" s="6" t="str">
        <f t="shared" si="7"/>
        <v>20230308</v>
      </c>
      <c r="B87" s="6" t="str">
        <f>"2305272415"</f>
        <v>2305272415</v>
      </c>
      <c r="C87" s="7">
        <v>77.4</v>
      </c>
      <c r="D87" s="7"/>
    </row>
    <row r="88" s="1" customFormat="1" ht="15" customHeight="1" spans="1:4">
      <c r="A88" s="6" t="str">
        <f t="shared" si="7"/>
        <v>20230308</v>
      </c>
      <c r="B88" s="6" t="str">
        <f>"2305272522"</f>
        <v>2305272522</v>
      </c>
      <c r="C88" s="7">
        <v>77.2</v>
      </c>
      <c r="D88" s="7"/>
    </row>
    <row r="89" s="1" customFormat="1" ht="15" customHeight="1" spans="1:4">
      <c r="A89" s="6" t="str">
        <f t="shared" si="7"/>
        <v>20230308</v>
      </c>
      <c r="B89" s="6" t="str">
        <f>"2305272422"</f>
        <v>2305272422</v>
      </c>
      <c r="C89" s="7">
        <v>76.9</v>
      </c>
      <c r="D89" s="7"/>
    </row>
    <row r="90" s="1" customFormat="1" ht="15" customHeight="1" spans="1:4">
      <c r="A90" s="6" t="str">
        <f t="shared" si="7"/>
        <v>20230308</v>
      </c>
      <c r="B90" s="6" t="str">
        <f>"2305273124"</f>
        <v>2305273124</v>
      </c>
      <c r="C90" s="7">
        <v>76.4</v>
      </c>
      <c r="D90" s="7"/>
    </row>
    <row r="91" s="1" customFormat="1" ht="15" customHeight="1" spans="1:4">
      <c r="A91" s="6" t="str">
        <f t="shared" si="7"/>
        <v>20230308</v>
      </c>
      <c r="B91" s="6" t="str">
        <f>"2305272509"</f>
        <v>2305272509</v>
      </c>
      <c r="C91" s="7">
        <v>76.2</v>
      </c>
      <c r="D91" s="7"/>
    </row>
    <row r="92" s="1" customFormat="1" ht="15" customHeight="1" spans="1:4">
      <c r="A92" s="6" t="str">
        <f t="shared" si="7"/>
        <v>20230308</v>
      </c>
      <c r="B92" s="6" t="str">
        <f>"2305273130"</f>
        <v>2305273130</v>
      </c>
      <c r="C92" s="7">
        <v>75.9</v>
      </c>
      <c r="D92" s="7"/>
    </row>
    <row r="93" s="1" customFormat="1" ht="15" customHeight="1" spans="1:4">
      <c r="A93" s="6" t="str">
        <f t="shared" si="7"/>
        <v>20230308</v>
      </c>
      <c r="B93" s="6" t="str">
        <f>"2305272628"</f>
        <v>2305272628</v>
      </c>
      <c r="C93" s="7">
        <v>75.7</v>
      </c>
      <c r="D93" s="7"/>
    </row>
    <row r="94" s="1" customFormat="1" ht="15" customHeight="1" spans="1:4">
      <c r="A94" s="6" t="str">
        <f t="shared" si="7"/>
        <v>20230308</v>
      </c>
      <c r="B94" s="6" t="str">
        <f>"2305272622"</f>
        <v>2305272622</v>
      </c>
      <c r="C94" s="7">
        <v>74.9</v>
      </c>
      <c r="D94" s="7"/>
    </row>
    <row r="95" s="1" customFormat="1" ht="15" customHeight="1" spans="1:4">
      <c r="A95" s="6" t="str">
        <f t="shared" si="7"/>
        <v>20230308</v>
      </c>
      <c r="B95" s="6" t="str">
        <f>"2305273204"</f>
        <v>2305273204</v>
      </c>
      <c r="C95" s="7">
        <v>74.9</v>
      </c>
      <c r="D95" s="7"/>
    </row>
    <row r="96" s="1" customFormat="1" ht="15" customHeight="1" spans="1:4">
      <c r="A96" s="6" t="str">
        <f t="shared" si="7"/>
        <v>20230308</v>
      </c>
      <c r="B96" s="6" t="str">
        <f>"2305272306"</f>
        <v>2305272306</v>
      </c>
      <c r="C96" s="7">
        <v>74.6</v>
      </c>
      <c r="D96" s="7"/>
    </row>
    <row r="97" s="1" customFormat="1" ht="15" customHeight="1" spans="1:4">
      <c r="A97" s="6" t="str">
        <f t="shared" si="7"/>
        <v>20230308</v>
      </c>
      <c r="B97" s="6" t="str">
        <f>"2305272618"</f>
        <v>2305272618</v>
      </c>
      <c r="C97" s="7">
        <v>74.6</v>
      </c>
      <c r="D97" s="7"/>
    </row>
    <row r="98" s="1" customFormat="1" ht="15" customHeight="1" spans="1:4">
      <c r="A98" s="6" t="str">
        <f t="shared" si="7"/>
        <v>20230308</v>
      </c>
      <c r="B98" s="6" t="str">
        <f>"2305272710"</f>
        <v>2305272710</v>
      </c>
      <c r="C98" s="7">
        <v>74.6</v>
      </c>
      <c r="D98" s="7"/>
    </row>
    <row r="99" s="1" customFormat="1" ht="15" customHeight="1" spans="1:4">
      <c r="A99" s="6" t="str">
        <f t="shared" si="7"/>
        <v>20230308</v>
      </c>
      <c r="B99" s="6" t="str">
        <f>"2305272806"</f>
        <v>2305272806</v>
      </c>
      <c r="C99" s="7">
        <v>74.6</v>
      </c>
      <c r="D99" s="7"/>
    </row>
    <row r="100" s="1" customFormat="1" ht="15" customHeight="1" spans="1:4">
      <c r="A100" s="6" t="str">
        <f t="shared" si="7"/>
        <v>20230308</v>
      </c>
      <c r="B100" s="6" t="str">
        <f>"2305272927"</f>
        <v>2305272927</v>
      </c>
      <c r="C100" s="7">
        <v>74.6</v>
      </c>
      <c r="D100" s="7"/>
    </row>
    <row r="101" s="1" customFormat="1" ht="15" customHeight="1" spans="1:4">
      <c r="A101" s="6" t="str">
        <f t="shared" si="7"/>
        <v>20230308</v>
      </c>
      <c r="B101" s="6" t="str">
        <f>"2305272308"</f>
        <v>2305272308</v>
      </c>
      <c r="C101" s="7">
        <v>74.4</v>
      </c>
      <c r="D101" s="7"/>
    </row>
    <row r="102" s="1" customFormat="1" ht="15" customHeight="1" spans="1:4">
      <c r="A102" s="6" t="str">
        <f t="shared" si="7"/>
        <v>20230308</v>
      </c>
      <c r="B102" s="6" t="str">
        <f>"2305272611"</f>
        <v>2305272611</v>
      </c>
      <c r="C102" s="7">
        <v>74.4</v>
      </c>
      <c r="D102" s="7"/>
    </row>
    <row r="103" s="1" customFormat="1" ht="15" customHeight="1" spans="1:4">
      <c r="A103" s="6" t="str">
        <f t="shared" si="7"/>
        <v>20230308</v>
      </c>
      <c r="B103" s="6" t="str">
        <f>"2305272326"</f>
        <v>2305272326</v>
      </c>
      <c r="C103" s="7">
        <v>74.3</v>
      </c>
      <c r="D103" s="7"/>
    </row>
    <row r="104" s="1" customFormat="1" ht="15" customHeight="1" spans="1:4">
      <c r="A104" s="6" t="str">
        <f t="shared" si="7"/>
        <v>20230308</v>
      </c>
      <c r="B104" s="6" t="str">
        <f>"2305272215"</f>
        <v>2305272215</v>
      </c>
      <c r="C104" s="7">
        <v>73.9</v>
      </c>
      <c r="D104" s="7"/>
    </row>
    <row r="105" s="1" customFormat="1" ht="15" customHeight="1" spans="1:4">
      <c r="A105" s="6" t="str">
        <f t="shared" si="7"/>
        <v>20230308</v>
      </c>
      <c r="B105" s="6" t="str">
        <f>"2305272811"</f>
        <v>2305272811</v>
      </c>
      <c r="C105" s="7">
        <v>73.9</v>
      </c>
      <c r="D105" s="7"/>
    </row>
    <row r="106" s="1" customFormat="1" ht="15" customHeight="1" spans="1:4">
      <c r="A106" s="6" t="str">
        <f t="shared" si="7"/>
        <v>20230308</v>
      </c>
      <c r="B106" s="6" t="str">
        <f>"2305273001"</f>
        <v>2305273001</v>
      </c>
      <c r="C106" s="7">
        <v>73.4</v>
      </c>
      <c r="D106" s="7"/>
    </row>
    <row r="107" s="1" customFormat="1" ht="15" customHeight="1" spans="1:4">
      <c r="A107" s="6" t="str">
        <f t="shared" si="7"/>
        <v>20230308</v>
      </c>
      <c r="B107" s="6" t="str">
        <f>"2305272414"</f>
        <v>2305272414</v>
      </c>
      <c r="C107" s="7">
        <v>73.1</v>
      </c>
      <c r="D107" s="7"/>
    </row>
    <row r="108" s="1" customFormat="1" ht="15" customHeight="1" spans="1:4">
      <c r="A108" s="6" t="str">
        <f t="shared" si="7"/>
        <v>20230308</v>
      </c>
      <c r="B108" s="6" t="str">
        <f>"2305272420"</f>
        <v>2305272420</v>
      </c>
      <c r="C108" s="7">
        <v>73.1</v>
      </c>
      <c r="D108" s="7"/>
    </row>
    <row r="109" s="1" customFormat="1" ht="15" customHeight="1" spans="1:4">
      <c r="A109" s="6" t="str">
        <f t="shared" si="7"/>
        <v>20230308</v>
      </c>
      <c r="B109" s="6" t="str">
        <f>"2305272520"</f>
        <v>2305272520</v>
      </c>
      <c r="C109" s="7">
        <v>73</v>
      </c>
      <c r="D109" s="7"/>
    </row>
    <row r="110" s="1" customFormat="1" ht="15" customHeight="1" spans="1:4">
      <c r="A110" s="6" t="str">
        <f t="shared" si="7"/>
        <v>20230308</v>
      </c>
      <c r="B110" s="6" t="str">
        <f>"2305272922"</f>
        <v>2305272922</v>
      </c>
      <c r="C110" s="7">
        <v>72.9</v>
      </c>
      <c r="D110" s="7"/>
    </row>
    <row r="111" s="1" customFormat="1" ht="15" customHeight="1" spans="1:4">
      <c r="A111" s="6" t="str">
        <f t="shared" si="7"/>
        <v>20230308</v>
      </c>
      <c r="B111" s="6" t="str">
        <f>"2305272824"</f>
        <v>2305272824</v>
      </c>
      <c r="C111" s="7">
        <v>72.8</v>
      </c>
      <c r="D111" s="7"/>
    </row>
    <row r="112" s="1" customFormat="1" ht="15" customHeight="1" spans="1:4">
      <c r="A112" s="6" t="str">
        <f t="shared" ref="A112:A119" si="8">"20230309"</f>
        <v>20230309</v>
      </c>
      <c r="B112" s="6" t="str">
        <f>"2305273227"</f>
        <v>2305273227</v>
      </c>
      <c r="C112" s="7">
        <v>78.3</v>
      </c>
      <c r="D112" s="7"/>
    </row>
    <row r="113" s="1" customFormat="1" ht="15" customHeight="1" spans="1:4">
      <c r="A113" s="6" t="str">
        <f t="shared" si="8"/>
        <v>20230309</v>
      </c>
      <c r="B113" s="6" t="str">
        <f>"2305273317"</f>
        <v>2305273317</v>
      </c>
      <c r="C113" s="7">
        <v>76.7</v>
      </c>
      <c r="D113" s="7"/>
    </row>
    <row r="114" s="1" customFormat="1" ht="15" customHeight="1" spans="1:4">
      <c r="A114" s="6" t="str">
        <f t="shared" si="8"/>
        <v>20230309</v>
      </c>
      <c r="B114" s="6" t="str">
        <f>"2305273411"</f>
        <v>2305273411</v>
      </c>
      <c r="C114" s="7">
        <v>76</v>
      </c>
      <c r="D114" s="7"/>
    </row>
    <row r="115" s="1" customFormat="1" ht="15" customHeight="1" spans="1:4">
      <c r="A115" s="6" t="str">
        <f t="shared" si="8"/>
        <v>20230309</v>
      </c>
      <c r="B115" s="6" t="str">
        <f>"2305273305"</f>
        <v>2305273305</v>
      </c>
      <c r="C115" s="7">
        <v>74.8</v>
      </c>
      <c r="D115" s="7"/>
    </row>
    <row r="116" s="1" customFormat="1" ht="15" customHeight="1" spans="1:4">
      <c r="A116" s="6" t="str">
        <f t="shared" si="8"/>
        <v>20230309</v>
      </c>
      <c r="B116" s="6" t="str">
        <f>"2305273407"</f>
        <v>2305273407</v>
      </c>
      <c r="C116" s="7">
        <v>73.6</v>
      </c>
      <c r="D116" s="7"/>
    </row>
    <row r="117" s="1" customFormat="1" ht="15" customHeight="1" spans="1:4">
      <c r="A117" s="6" t="str">
        <f t="shared" si="8"/>
        <v>20230309</v>
      </c>
      <c r="B117" s="6" t="str">
        <f>"2305273229"</f>
        <v>2305273229</v>
      </c>
      <c r="C117" s="7">
        <v>73.3</v>
      </c>
      <c r="D117" s="7"/>
    </row>
    <row r="118" s="1" customFormat="1" ht="15" customHeight="1" spans="1:4">
      <c r="A118" s="6" t="str">
        <f t="shared" si="8"/>
        <v>20230309</v>
      </c>
      <c r="B118" s="6" t="str">
        <f>"2305273210"</f>
        <v>2305273210</v>
      </c>
      <c r="C118" s="7">
        <v>72.7</v>
      </c>
      <c r="D118" s="7"/>
    </row>
    <row r="119" s="1" customFormat="1" ht="15" customHeight="1" spans="1:4">
      <c r="A119" s="6" t="str">
        <f t="shared" si="8"/>
        <v>20230309</v>
      </c>
      <c r="B119" s="6" t="str">
        <f>"2305273216"</f>
        <v>2305273216</v>
      </c>
      <c r="C119" s="7">
        <v>72.2</v>
      </c>
      <c r="D119" s="7"/>
    </row>
    <row r="120" s="1" customFormat="1" ht="15" customHeight="1" spans="1:4">
      <c r="A120" s="6" t="str">
        <f t="shared" ref="A120:A135" si="9">"20230310"</f>
        <v>20230310</v>
      </c>
      <c r="B120" s="6" t="str">
        <f>"2305273817"</f>
        <v>2305273817</v>
      </c>
      <c r="C120" s="7">
        <v>80.1</v>
      </c>
      <c r="D120" s="7"/>
    </row>
    <row r="121" s="1" customFormat="1" ht="15" customHeight="1" spans="1:4">
      <c r="A121" s="6" t="str">
        <f t="shared" si="9"/>
        <v>20230310</v>
      </c>
      <c r="B121" s="6" t="str">
        <f>"2305273521"</f>
        <v>2305273521</v>
      </c>
      <c r="C121" s="7">
        <v>77.9</v>
      </c>
      <c r="D121" s="7"/>
    </row>
    <row r="122" s="1" customFormat="1" ht="15" customHeight="1" spans="1:4">
      <c r="A122" s="6" t="str">
        <f t="shared" si="9"/>
        <v>20230310</v>
      </c>
      <c r="B122" s="6" t="str">
        <f>"2305273728"</f>
        <v>2305273728</v>
      </c>
      <c r="C122" s="7">
        <v>77.8</v>
      </c>
      <c r="D122" s="7"/>
    </row>
    <row r="123" s="1" customFormat="1" ht="15" customHeight="1" spans="1:4">
      <c r="A123" s="6" t="str">
        <f t="shared" si="9"/>
        <v>20230310</v>
      </c>
      <c r="B123" s="6" t="str">
        <f>"2305273623"</f>
        <v>2305273623</v>
      </c>
      <c r="C123" s="7">
        <v>77.4</v>
      </c>
      <c r="D123" s="7"/>
    </row>
    <row r="124" s="1" customFormat="1" ht="15" customHeight="1" spans="1:4">
      <c r="A124" s="6" t="str">
        <f t="shared" si="9"/>
        <v>20230310</v>
      </c>
      <c r="B124" s="6" t="str">
        <f>"2305273711"</f>
        <v>2305273711</v>
      </c>
      <c r="C124" s="7">
        <v>77.4</v>
      </c>
      <c r="D124" s="7"/>
    </row>
    <row r="125" s="1" customFormat="1" ht="15" customHeight="1" spans="1:4">
      <c r="A125" s="6" t="str">
        <f t="shared" si="9"/>
        <v>20230310</v>
      </c>
      <c r="B125" s="6" t="str">
        <f>"2305273713"</f>
        <v>2305273713</v>
      </c>
      <c r="C125" s="7">
        <v>76.8</v>
      </c>
      <c r="D125" s="7"/>
    </row>
    <row r="126" s="1" customFormat="1" ht="15" customHeight="1" spans="1:4">
      <c r="A126" s="6" t="str">
        <f t="shared" si="9"/>
        <v>20230310</v>
      </c>
      <c r="B126" s="6" t="str">
        <f>"2305273822"</f>
        <v>2305273822</v>
      </c>
      <c r="C126" s="7">
        <v>75.6</v>
      </c>
      <c r="D126" s="7"/>
    </row>
    <row r="127" s="1" customFormat="1" ht="15" customHeight="1" spans="1:4">
      <c r="A127" s="6" t="str">
        <f t="shared" si="9"/>
        <v>20230310</v>
      </c>
      <c r="B127" s="6" t="str">
        <f>"2305273515"</f>
        <v>2305273515</v>
      </c>
      <c r="C127" s="7">
        <v>74.9</v>
      </c>
      <c r="D127" s="7"/>
    </row>
    <row r="128" s="1" customFormat="1" ht="15" customHeight="1" spans="1:4">
      <c r="A128" s="6" t="str">
        <f t="shared" si="9"/>
        <v>20230310</v>
      </c>
      <c r="B128" s="6" t="str">
        <f>"2305273415"</f>
        <v>2305273415</v>
      </c>
      <c r="C128" s="7">
        <v>74.4</v>
      </c>
      <c r="D128" s="7"/>
    </row>
    <row r="129" s="1" customFormat="1" ht="15" customHeight="1" spans="1:4">
      <c r="A129" s="6" t="str">
        <f t="shared" si="9"/>
        <v>20230310</v>
      </c>
      <c r="B129" s="6" t="str">
        <f>"2305273524"</f>
        <v>2305273524</v>
      </c>
      <c r="C129" s="7">
        <v>74.3</v>
      </c>
      <c r="D129" s="7"/>
    </row>
    <row r="130" s="1" customFormat="1" ht="15" customHeight="1" spans="1:4">
      <c r="A130" s="6" t="str">
        <f t="shared" si="9"/>
        <v>20230310</v>
      </c>
      <c r="B130" s="6" t="str">
        <f>"2305273611"</f>
        <v>2305273611</v>
      </c>
      <c r="C130" s="7">
        <v>74</v>
      </c>
      <c r="D130" s="7"/>
    </row>
    <row r="131" s="1" customFormat="1" ht="15" customHeight="1" spans="1:4">
      <c r="A131" s="6" t="str">
        <f t="shared" si="9"/>
        <v>20230310</v>
      </c>
      <c r="B131" s="6" t="str">
        <f>"2305273523"</f>
        <v>2305273523</v>
      </c>
      <c r="C131" s="7">
        <v>73.9</v>
      </c>
      <c r="D131" s="7"/>
    </row>
    <row r="132" s="1" customFormat="1" ht="15" customHeight="1" spans="1:4">
      <c r="A132" s="6" t="str">
        <f t="shared" si="9"/>
        <v>20230310</v>
      </c>
      <c r="B132" s="6" t="str">
        <f>"2305273507"</f>
        <v>2305273507</v>
      </c>
      <c r="C132" s="7">
        <v>73.7</v>
      </c>
      <c r="D132" s="7"/>
    </row>
    <row r="133" s="1" customFormat="1" ht="15" customHeight="1" spans="1:4">
      <c r="A133" s="6" t="str">
        <f t="shared" si="9"/>
        <v>20230310</v>
      </c>
      <c r="B133" s="6" t="str">
        <f>"2305273619"</f>
        <v>2305273619</v>
      </c>
      <c r="C133" s="7">
        <v>73.3</v>
      </c>
      <c r="D133" s="7"/>
    </row>
    <row r="134" s="1" customFormat="1" ht="15" customHeight="1" spans="1:4">
      <c r="A134" s="6" t="str">
        <f t="shared" si="9"/>
        <v>20230310</v>
      </c>
      <c r="B134" s="6" t="str">
        <f>"2305273607"</f>
        <v>2305273607</v>
      </c>
      <c r="C134" s="7">
        <v>72.9</v>
      </c>
      <c r="D134" s="7"/>
    </row>
    <row r="135" s="1" customFormat="1" ht="15" customHeight="1" spans="1:4">
      <c r="A135" s="6" t="str">
        <f t="shared" si="9"/>
        <v>20230310</v>
      </c>
      <c r="B135" s="6" t="str">
        <f>"2305273627"</f>
        <v>2305273627</v>
      </c>
      <c r="C135" s="7">
        <v>72.9</v>
      </c>
      <c r="D135" s="7"/>
    </row>
    <row r="136" s="1" customFormat="1" ht="15" customHeight="1" spans="1:4">
      <c r="A136" s="6" t="str">
        <f t="shared" ref="A136:A144" si="10">"20230311"</f>
        <v>20230311</v>
      </c>
      <c r="B136" s="6" t="str">
        <f>"2305273917"</f>
        <v>2305273917</v>
      </c>
      <c r="C136" s="7">
        <v>80.2</v>
      </c>
      <c r="D136" s="7"/>
    </row>
    <row r="137" s="1" customFormat="1" ht="15" customHeight="1" spans="1:4">
      <c r="A137" s="6" t="str">
        <f t="shared" si="10"/>
        <v>20230311</v>
      </c>
      <c r="B137" s="6" t="str">
        <f>"2305273916"</f>
        <v>2305273916</v>
      </c>
      <c r="C137" s="7">
        <v>78.1</v>
      </c>
      <c r="D137" s="7"/>
    </row>
    <row r="138" s="1" customFormat="1" ht="15" customHeight="1" spans="1:4">
      <c r="A138" s="6" t="str">
        <f t="shared" si="10"/>
        <v>20230311</v>
      </c>
      <c r="B138" s="6" t="str">
        <f>"2305274022"</f>
        <v>2305274022</v>
      </c>
      <c r="C138" s="7">
        <v>77.6</v>
      </c>
      <c r="D138" s="7"/>
    </row>
    <row r="139" s="1" customFormat="1" ht="15" customHeight="1" spans="1:4">
      <c r="A139" s="6" t="str">
        <f t="shared" si="10"/>
        <v>20230311</v>
      </c>
      <c r="B139" s="6" t="str">
        <f>"2305274007"</f>
        <v>2305274007</v>
      </c>
      <c r="C139" s="7">
        <v>75.9</v>
      </c>
      <c r="D139" s="7"/>
    </row>
    <row r="140" s="1" customFormat="1" ht="15" customHeight="1" spans="1:4">
      <c r="A140" s="6" t="str">
        <f t="shared" si="10"/>
        <v>20230311</v>
      </c>
      <c r="B140" s="6" t="str">
        <f>"2305274006"</f>
        <v>2305274006</v>
      </c>
      <c r="C140" s="7">
        <v>75.4</v>
      </c>
      <c r="D140" s="7"/>
    </row>
    <row r="141" s="1" customFormat="1" ht="15" customHeight="1" spans="1:4">
      <c r="A141" s="6" t="str">
        <f t="shared" si="10"/>
        <v>20230311</v>
      </c>
      <c r="B141" s="6" t="str">
        <f>"2305274105"</f>
        <v>2305274105</v>
      </c>
      <c r="C141" s="7">
        <v>75.4</v>
      </c>
      <c r="D141" s="7"/>
    </row>
    <row r="142" s="1" customFormat="1" ht="15" customHeight="1" spans="1:4">
      <c r="A142" s="6" t="str">
        <f t="shared" si="10"/>
        <v>20230311</v>
      </c>
      <c r="B142" s="6" t="str">
        <f>"2305273923"</f>
        <v>2305273923</v>
      </c>
      <c r="C142" s="7">
        <v>75.1</v>
      </c>
      <c r="D142" s="7"/>
    </row>
    <row r="143" s="1" customFormat="1" ht="15" customHeight="1" spans="1:4">
      <c r="A143" s="6" t="str">
        <f t="shared" si="10"/>
        <v>20230311</v>
      </c>
      <c r="B143" s="6" t="str">
        <f>"2305274106"</f>
        <v>2305274106</v>
      </c>
      <c r="C143" s="7">
        <v>75.1</v>
      </c>
      <c r="D143" s="7"/>
    </row>
    <row r="144" s="1" customFormat="1" ht="15" customHeight="1" spans="1:4">
      <c r="A144" s="6" t="str">
        <f t="shared" si="10"/>
        <v>20230311</v>
      </c>
      <c r="B144" s="6" t="str">
        <f>"2305273913"</f>
        <v>2305273913</v>
      </c>
      <c r="C144" s="7">
        <v>73.8</v>
      </c>
      <c r="D144" s="7"/>
    </row>
    <row r="145" s="1" customFormat="1" ht="15" customHeight="1" spans="1:4">
      <c r="A145" s="6" t="str">
        <f t="shared" ref="A145:A160" si="11">"20230312"</f>
        <v>20230312</v>
      </c>
      <c r="B145" s="6" t="str">
        <f>"2305274522"</f>
        <v>2305274522</v>
      </c>
      <c r="C145" s="7">
        <v>81.8</v>
      </c>
      <c r="D145" s="7"/>
    </row>
    <row r="146" s="1" customFormat="1" ht="15" customHeight="1" spans="1:4">
      <c r="A146" s="6" t="str">
        <f t="shared" si="11"/>
        <v>20230312</v>
      </c>
      <c r="B146" s="6" t="str">
        <f>"2305274319"</f>
        <v>2305274319</v>
      </c>
      <c r="C146" s="7">
        <v>81.4</v>
      </c>
      <c r="D146" s="7"/>
    </row>
    <row r="147" s="1" customFormat="1" ht="15" customHeight="1" spans="1:4">
      <c r="A147" s="6" t="str">
        <f t="shared" si="11"/>
        <v>20230312</v>
      </c>
      <c r="B147" s="6" t="str">
        <f>"2305274313"</f>
        <v>2305274313</v>
      </c>
      <c r="C147" s="7">
        <v>79.9</v>
      </c>
      <c r="D147" s="7"/>
    </row>
    <row r="148" s="1" customFormat="1" ht="15" customHeight="1" spans="1:4">
      <c r="A148" s="6" t="str">
        <f t="shared" si="11"/>
        <v>20230312</v>
      </c>
      <c r="B148" s="6" t="str">
        <f>"2305274603"</f>
        <v>2305274603</v>
      </c>
      <c r="C148" s="7">
        <v>79.7</v>
      </c>
      <c r="D148" s="7"/>
    </row>
    <row r="149" s="1" customFormat="1" ht="15" customHeight="1" spans="1:4">
      <c r="A149" s="6" t="str">
        <f t="shared" si="11"/>
        <v>20230312</v>
      </c>
      <c r="B149" s="6" t="str">
        <f>"2305274604"</f>
        <v>2305274604</v>
      </c>
      <c r="C149" s="7">
        <v>76.8</v>
      </c>
      <c r="D149" s="7"/>
    </row>
    <row r="150" s="1" customFormat="1" ht="15" customHeight="1" spans="1:4">
      <c r="A150" s="6" t="str">
        <f t="shared" si="11"/>
        <v>20230312</v>
      </c>
      <c r="B150" s="6" t="str">
        <f>"2305274221"</f>
        <v>2305274221</v>
      </c>
      <c r="C150" s="7">
        <v>76.7</v>
      </c>
      <c r="D150" s="7"/>
    </row>
    <row r="151" s="1" customFormat="1" ht="15" customHeight="1" spans="1:4">
      <c r="A151" s="6" t="str">
        <f t="shared" si="11"/>
        <v>20230312</v>
      </c>
      <c r="B151" s="6" t="str">
        <f>"2305274517"</f>
        <v>2305274517</v>
      </c>
      <c r="C151" s="7">
        <v>75.5</v>
      </c>
      <c r="D151" s="7"/>
    </row>
    <row r="152" s="1" customFormat="1" ht="15" customHeight="1" spans="1:4">
      <c r="A152" s="6" t="str">
        <f t="shared" si="11"/>
        <v>20230312</v>
      </c>
      <c r="B152" s="6" t="str">
        <f>"2305274223"</f>
        <v>2305274223</v>
      </c>
      <c r="C152" s="7">
        <v>75.3</v>
      </c>
      <c r="D152" s="7"/>
    </row>
    <row r="153" s="1" customFormat="1" ht="15" customHeight="1" spans="1:4">
      <c r="A153" s="6" t="str">
        <f t="shared" si="11"/>
        <v>20230312</v>
      </c>
      <c r="B153" s="6" t="str">
        <f>"2305274505"</f>
        <v>2305274505</v>
      </c>
      <c r="C153" s="7">
        <v>74.9</v>
      </c>
      <c r="D153" s="7"/>
    </row>
    <row r="154" s="1" customFormat="1" ht="15" customHeight="1" spans="1:4">
      <c r="A154" s="6" t="str">
        <f t="shared" si="11"/>
        <v>20230312</v>
      </c>
      <c r="B154" s="6" t="str">
        <f>"2305274303"</f>
        <v>2305274303</v>
      </c>
      <c r="C154" s="7">
        <v>73.7</v>
      </c>
      <c r="D154" s="7"/>
    </row>
    <row r="155" s="1" customFormat="1" ht="15" customHeight="1" spans="1:4">
      <c r="A155" s="6" t="str">
        <f t="shared" si="11"/>
        <v>20230312</v>
      </c>
      <c r="B155" s="6" t="str">
        <f>"2305274220"</f>
        <v>2305274220</v>
      </c>
      <c r="C155" s="7">
        <v>73.6</v>
      </c>
      <c r="D155" s="7"/>
    </row>
    <row r="156" s="1" customFormat="1" ht="15" customHeight="1" spans="1:4">
      <c r="A156" s="6" t="str">
        <f t="shared" si="11"/>
        <v>20230312</v>
      </c>
      <c r="B156" s="6" t="str">
        <f>"2305274528"</f>
        <v>2305274528</v>
      </c>
      <c r="C156" s="7">
        <v>73.3</v>
      </c>
      <c r="D156" s="7"/>
    </row>
    <row r="157" s="1" customFormat="1" ht="15" customHeight="1" spans="1:4">
      <c r="A157" s="6" t="str">
        <f t="shared" si="11"/>
        <v>20230312</v>
      </c>
      <c r="B157" s="6" t="str">
        <f>"2305274301"</f>
        <v>2305274301</v>
      </c>
      <c r="C157" s="7">
        <v>72.9</v>
      </c>
      <c r="D157" s="7"/>
    </row>
    <row r="158" s="1" customFormat="1" ht="15" customHeight="1" spans="1:4">
      <c r="A158" s="6" t="str">
        <f t="shared" si="11"/>
        <v>20230312</v>
      </c>
      <c r="B158" s="6" t="str">
        <f>"2305274328"</f>
        <v>2305274328</v>
      </c>
      <c r="C158" s="7">
        <v>72.8</v>
      </c>
      <c r="D158" s="7"/>
    </row>
    <row r="159" s="1" customFormat="1" ht="15" customHeight="1" spans="1:4">
      <c r="A159" s="6" t="str">
        <f t="shared" si="11"/>
        <v>20230312</v>
      </c>
      <c r="B159" s="6" t="str">
        <f>"2305274507"</f>
        <v>2305274507</v>
      </c>
      <c r="C159" s="7">
        <v>72.8</v>
      </c>
      <c r="D159" s="7"/>
    </row>
    <row r="160" s="1" customFormat="1" ht="15" customHeight="1" spans="1:4">
      <c r="A160" s="6" t="str">
        <f t="shared" si="11"/>
        <v>20230312</v>
      </c>
      <c r="B160" s="6" t="str">
        <f>"2305274225"</f>
        <v>2305274225</v>
      </c>
      <c r="C160" s="7">
        <v>72.4</v>
      </c>
      <c r="D160" s="7"/>
    </row>
    <row r="161" s="1" customFormat="1" ht="15" customHeight="1" spans="1:4">
      <c r="A161" s="6" t="str">
        <f t="shared" ref="A161:A169" si="12">"20230313"</f>
        <v>20230313</v>
      </c>
      <c r="B161" s="6" t="str">
        <f>"2305274630"</f>
        <v>2305274630</v>
      </c>
      <c r="C161" s="7">
        <v>76.6</v>
      </c>
      <c r="D161" s="7"/>
    </row>
    <row r="162" s="1" customFormat="1" ht="15" customHeight="1" spans="1:4">
      <c r="A162" s="6" t="str">
        <f t="shared" si="12"/>
        <v>20230313</v>
      </c>
      <c r="B162" s="6" t="str">
        <f>"2305274701"</f>
        <v>2305274701</v>
      </c>
      <c r="C162" s="7">
        <v>73.6</v>
      </c>
      <c r="D162" s="7"/>
    </row>
    <row r="163" s="1" customFormat="1" ht="15" customHeight="1" spans="1:4">
      <c r="A163" s="6" t="str">
        <f t="shared" si="12"/>
        <v>20230313</v>
      </c>
      <c r="B163" s="6" t="str">
        <f>"2305274702"</f>
        <v>2305274702</v>
      </c>
      <c r="C163" s="7">
        <v>72.7</v>
      </c>
      <c r="D163" s="7"/>
    </row>
    <row r="164" s="1" customFormat="1" ht="15" customHeight="1" spans="1:4">
      <c r="A164" s="6" t="str">
        <f t="shared" si="12"/>
        <v>20230313</v>
      </c>
      <c r="B164" s="6" t="str">
        <f>"2305274722"</f>
        <v>2305274722</v>
      </c>
      <c r="C164" s="7">
        <v>71.9</v>
      </c>
      <c r="D164" s="7"/>
    </row>
    <row r="165" s="1" customFormat="1" ht="15" customHeight="1" spans="1:4">
      <c r="A165" s="6" t="str">
        <f t="shared" si="12"/>
        <v>20230313</v>
      </c>
      <c r="B165" s="6" t="str">
        <f>"2305274805"</f>
        <v>2305274805</v>
      </c>
      <c r="C165" s="7">
        <v>71.1</v>
      </c>
      <c r="D165" s="7"/>
    </row>
    <row r="166" s="1" customFormat="1" ht="15" customHeight="1" spans="1:4">
      <c r="A166" s="6" t="str">
        <f t="shared" si="12"/>
        <v>20230313</v>
      </c>
      <c r="B166" s="6" t="str">
        <f>"2305274705"</f>
        <v>2305274705</v>
      </c>
      <c r="C166" s="7">
        <v>70.4</v>
      </c>
      <c r="D166" s="7"/>
    </row>
    <row r="167" s="1" customFormat="1" ht="15" customHeight="1" spans="1:4">
      <c r="A167" s="6" t="str">
        <f t="shared" si="12"/>
        <v>20230313</v>
      </c>
      <c r="B167" s="6" t="str">
        <f>"2305274821"</f>
        <v>2305274821</v>
      </c>
      <c r="C167" s="7">
        <v>70.4</v>
      </c>
      <c r="D167" s="7"/>
    </row>
    <row r="168" s="1" customFormat="1" ht="15" customHeight="1" spans="1:4">
      <c r="A168" s="6" t="str">
        <f t="shared" si="12"/>
        <v>20230313</v>
      </c>
      <c r="B168" s="6" t="str">
        <f>"2305274712"</f>
        <v>2305274712</v>
      </c>
      <c r="C168" s="7">
        <v>69.7</v>
      </c>
      <c r="D168" s="7"/>
    </row>
    <row r="169" s="1" customFormat="1" ht="15" customHeight="1" spans="1:4">
      <c r="A169" s="6" t="str">
        <f t="shared" si="12"/>
        <v>20230313</v>
      </c>
      <c r="B169" s="6" t="str">
        <f>"2305274729"</f>
        <v>2305274729</v>
      </c>
      <c r="C169" s="7">
        <v>69.1</v>
      </c>
      <c r="D169" s="7"/>
    </row>
    <row r="170" s="1" customFormat="1" ht="15" customHeight="1" spans="1:4">
      <c r="A170" s="6" t="str">
        <f t="shared" ref="A170:A179" si="13">"20230314"</f>
        <v>20230314</v>
      </c>
      <c r="B170" s="6" t="str">
        <f>"2305274829"</f>
        <v>2305274829</v>
      </c>
      <c r="C170" s="7">
        <v>79.7</v>
      </c>
      <c r="D170" s="7"/>
    </row>
    <row r="171" s="1" customFormat="1" ht="15" customHeight="1" spans="1:4">
      <c r="A171" s="6" t="str">
        <f t="shared" si="13"/>
        <v>20230314</v>
      </c>
      <c r="B171" s="6" t="str">
        <f>"2305275020"</f>
        <v>2305275020</v>
      </c>
      <c r="C171" s="7">
        <v>79.4</v>
      </c>
      <c r="D171" s="7"/>
    </row>
    <row r="172" s="1" customFormat="1" ht="15" customHeight="1" spans="1:4">
      <c r="A172" s="6" t="str">
        <f t="shared" si="13"/>
        <v>20230314</v>
      </c>
      <c r="B172" s="6" t="str">
        <f>"2305275001"</f>
        <v>2305275001</v>
      </c>
      <c r="C172" s="7">
        <v>78.3</v>
      </c>
      <c r="D172" s="7"/>
    </row>
    <row r="173" s="1" customFormat="1" ht="15" customHeight="1" spans="1:4">
      <c r="A173" s="6" t="str">
        <f t="shared" si="13"/>
        <v>20230314</v>
      </c>
      <c r="B173" s="6" t="str">
        <f>"2305275003"</f>
        <v>2305275003</v>
      </c>
      <c r="C173" s="7">
        <v>77.7</v>
      </c>
      <c r="D173" s="7"/>
    </row>
    <row r="174" s="1" customFormat="1" ht="15" customHeight="1" spans="1:4">
      <c r="A174" s="6" t="str">
        <f t="shared" si="13"/>
        <v>20230314</v>
      </c>
      <c r="B174" s="6" t="str">
        <f>"2305274930"</f>
        <v>2305274930</v>
      </c>
      <c r="C174" s="7">
        <v>76.4</v>
      </c>
      <c r="D174" s="7"/>
    </row>
    <row r="175" s="1" customFormat="1" ht="15" customHeight="1" spans="1:4">
      <c r="A175" s="6" t="str">
        <f t="shared" si="13"/>
        <v>20230314</v>
      </c>
      <c r="B175" s="6" t="str">
        <f>"2305274908"</f>
        <v>2305274908</v>
      </c>
      <c r="C175" s="7">
        <v>75.1</v>
      </c>
      <c r="D175" s="7"/>
    </row>
    <row r="176" s="1" customFormat="1" ht="15" customHeight="1" spans="1:4">
      <c r="A176" s="6" t="str">
        <f t="shared" si="13"/>
        <v>20230314</v>
      </c>
      <c r="B176" s="6" t="str">
        <f>"2305274921"</f>
        <v>2305274921</v>
      </c>
      <c r="C176" s="7">
        <v>74.8</v>
      </c>
      <c r="D176" s="7"/>
    </row>
    <row r="177" s="1" customFormat="1" ht="15" customHeight="1" spans="1:4">
      <c r="A177" s="6" t="str">
        <f t="shared" si="13"/>
        <v>20230314</v>
      </c>
      <c r="B177" s="6" t="str">
        <f>"2305274915"</f>
        <v>2305274915</v>
      </c>
      <c r="C177" s="7">
        <v>71.3</v>
      </c>
      <c r="D177" s="7"/>
    </row>
    <row r="178" s="1" customFormat="1" ht="15" customHeight="1" spans="1:4">
      <c r="A178" s="6" t="str">
        <f t="shared" si="13"/>
        <v>20230314</v>
      </c>
      <c r="B178" s="6" t="str">
        <f>"2305275007"</f>
        <v>2305275007</v>
      </c>
      <c r="C178" s="7">
        <v>70.6</v>
      </c>
      <c r="D178" s="7"/>
    </row>
    <row r="179" s="1" customFormat="1" ht="15" customHeight="1" spans="1:4">
      <c r="A179" s="6" t="str">
        <f t="shared" si="13"/>
        <v>20230314</v>
      </c>
      <c r="B179" s="6" t="str">
        <f>"2305274919"</f>
        <v>2305274919</v>
      </c>
      <c r="C179" s="7">
        <v>69.9</v>
      </c>
      <c r="D179" s="7"/>
    </row>
    <row r="180" s="1" customFormat="1" ht="15" customHeight="1" spans="1:4">
      <c r="A180" s="6" t="str">
        <f t="shared" ref="A180:A188" si="14">"20230315"</f>
        <v>20230315</v>
      </c>
      <c r="B180" s="6" t="str">
        <f>"2305275108"</f>
        <v>2305275108</v>
      </c>
      <c r="C180" s="7">
        <v>78.8</v>
      </c>
      <c r="D180" s="7"/>
    </row>
    <row r="181" s="1" customFormat="1" ht="15" customHeight="1" spans="1:4">
      <c r="A181" s="6" t="str">
        <f t="shared" si="14"/>
        <v>20230315</v>
      </c>
      <c r="B181" s="6" t="str">
        <f>"2305275030"</f>
        <v>2305275030</v>
      </c>
      <c r="C181" s="7">
        <v>76.7</v>
      </c>
      <c r="D181" s="7"/>
    </row>
    <row r="182" s="1" customFormat="1" ht="15" customHeight="1" spans="1:4">
      <c r="A182" s="6" t="str">
        <f t="shared" si="14"/>
        <v>20230315</v>
      </c>
      <c r="B182" s="6" t="str">
        <f>"2305275208"</f>
        <v>2305275208</v>
      </c>
      <c r="C182" s="7">
        <v>76.1</v>
      </c>
      <c r="D182" s="7"/>
    </row>
    <row r="183" s="1" customFormat="1" ht="15" customHeight="1" spans="1:4">
      <c r="A183" s="6" t="str">
        <f t="shared" si="14"/>
        <v>20230315</v>
      </c>
      <c r="B183" s="6" t="str">
        <f>"2305275109"</f>
        <v>2305275109</v>
      </c>
      <c r="C183" s="7">
        <v>74.1</v>
      </c>
      <c r="D183" s="7"/>
    </row>
    <row r="184" s="1" customFormat="1" ht="15" customHeight="1" spans="1:4">
      <c r="A184" s="6" t="str">
        <f t="shared" si="14"/>
        <v>20230315</v>
      </c>
      <c r="B184" s="6" t="str">
        <f>"2305275119"</f>
        <v>2305275119</v>
      </c>
      <c r="C184" s="7">
        <v>73.7</v>
      </c>
      <c r="D184" s="7"/>
    </row>
    <row r="185" s="1" customFormat="1" ht="15" customHeight="1" spans="1:4">
      <c r="A185" s="6" t="str">
        <f t="shared" si="14"/>
        <v>20230315</v>
      </c>
      <c r="B185" s="6" t="str">
        <f>"2305275125"</f>
        <v>2305275125</v>
      </c>
      <c r="C185" s="7">
        <v>73.3</v>
      </c>
      <c r="D185" s="7"/>
    </row>
    <row r="186" s="1" customFormat="1" ht="15" customHeight="1" spans="1:4">
      <c r="A186" s="6" t="str">
        <f t="shared" si="14"/>
        <v>20230315</v>
      </c>
      <c r="B186" s="6" t="str">
        <f>"2305275211"</f>
        <v>2305275211</v>
      </c>
      <c r="C186" s="7">
        <v>72.9</v>
      </c>
      <c r="D186" s="7"/>
    </row>
    <row r="187" s="1" customFormat="1" ht="15" customHeight="1" spans="1:4">
      <c r="A187" s="6" t="str">
        <f t="shared" si="14"/>
        <v>20230315</v>
      </c>
      <c r="B187" s="6" t="str">
        <f>"2305275025"</f>
        <v>2305275025</v>
      </c>
      <c r="C187" s="7">
        <v>72.4</v>
      </c>
      <c r="D187" s="7"/>
    </row>
    <row r="188" s="1" customFormat="1" ht="15" customHeight="1" spans="1:4">
      <c r="A188" s="6" t="str">
        <f t="shared" si="14"/>
        <v>20230315</v>
      </c>
      <c r="B188" s="6" t="str">
        <f>"2305275027"</f>
        <v>2305275027</v>
      </c>
      <c r="C188" s="7">
        <v>72</v>
      </c>
      <c r="D188" s="7"/>
    </row>
    <row r="189" s="1" customFormat="1" ht="15" customHeight="1" spans="1:4">
      <c r="A189" s="6" t="str">
        <f t="shared" ref="A189:A200" si="15">"20230316"</f>
        <v>20230316</v>
      </c>
      <c r="B189" s="6" t="str">
        <f>"2305275408"</f>
        <v>2305275408</v>
      </c>
      <c r="C189" s="7">
        <v>79.9</v>
      </c>
      <c r="D189" s="7"/>
    </row>
    <row r="190" s="1" customFormat="1" ht="15" customHeight="1" spans="1:4">
      <c r="A190" s="6" t="str">
        <f t="shared" si="15"/>
        <v>20230316</v>
      </c>
      <c r="B190" s="6" t="str">
        <f>"2305275403"</f>
        <v>2305275403</v>
      </c>
      <c r="C190" s="7">
        <v>78.8</v>
      </c>
      <c r="D190" s="7"/>
    </row>
    <row r="191" s="1" customFormat="1" ht="15" customHeight="1" spans="1:4">
      <c r="A191" s="6" t="str">
        <f t="shared" si="15"/>
        <v>20230316</v>
      </c>
      <c r="B191" s="6" t="str">
        <f>"2305275327"</f>
        <v>2305275327</v>
      </c>
      <c r="C191" s="7">
        <v>77.4</v>
      </c>
      <c r="D191" s="7"/>
    </row>
    <row r="192" s="1" customFormat="1" ht="15" customHeight="1" spans="1:4">
      <c r="A192" s="6" t="str">
        <f t="shared" si="15"/>
        <v>20230316</v>
      </c>
      <c r="B192" s="6" t="str">
        <f>"2305275401"</f>
        <v>2305275401</v>
      </c>
      <c r="C192" s="7">
        <v>74.4</v>
      </c>
      <c r="D192" s="7"/>
    </row>
    <row r="193" s="1" customFormat="1" ht="15" customHeight="1" spans="1:4">
      <c r="A193" s="6" t="str">
        <f t="shared" si="15"/>
        <v>20230316</v>
      </c>
      <c r="B193" s="6" t="str">
        <f>"2305275321"</f>
        <v>2305275321</v>
      </c>
      <c r="C193" s="7">
        <v>73.5</v>
      </c>
      <c r="D193" s="7"/>
    </row>
    <row r="194" s="1" customFormat="1" ht="15" customHeight="1" spans="1:4">
      <c r="A194" s="6" t="str">
        <f t="shared" si="15"/>
        <v>20230316</v>
      </c>
      <c r="B194" s="6" t="str">
        <f>"2305275217"</f>
        <v>2305275217</v>
      </c>
      <c r="C194" s="7">
        <v>73.3</v>
      </c>
      <c r="D194" s="7"/>
    </row>
    <row r="195" s="1" customFormat="1" ht="15" customHeight="1" spans="1:4">
      <c r="A195" s="6" t="str">
        <f t="shared" si="15"/>
        <v>20230316</v>
      </c>
      <c r="B195" s="6" t="str">
        <f>"2305275318"</f>
        <v>2305275318</v>
      </c>
      <c r="C195" s="7">
        <v>72.8</v>
      </c>
      <c r="D195" s="7"/>
    </row>
    <row r="196" s="1" customFormat="1" ht="15" customHeight="1" spans="1:4">
      <c r="A196" s="6" t="str">
        <f t="shared" si="15"/>
        <v>20230316</v>
      </c>
      <c r="B196" s="6" t="str">
        <f>"2305275223"</f>
        <v>2305275223</v>
      </c>
      <c r="C196" s="7">
        <v>72.4</v>
      </c>
      <c r="D196" s="7"/>
    </row>
    <row r="197" s="1" customFormat="1" ht="15" customHeight="1" spans="1:4">
      <c r="A197" s="6" t="str">
        <f t="shared" si="15"/>
        <v>20230316</v>
      </c>
      <c r="B197" s="6" t="str">
        <f>"2305275228"</f>
        <v>2305275228</v>
      </c>
      <c r="C197" s="7">
        <v>71.3</v>
      </c>
      <c r="D197" s="7"/>
    </row>
    <row r="198" s="1" customFormat="1" ht="15" customHeight="1" spans="1:4">
      <c r="A198" s="6" t="str">
        <f t="shared" si="15"/>
        <v>20230316</v>
      </c>
      <c r="B198" s="6" t="str">
        <f>"2305275220"</f>
        <v>2305275220</v>
      </c>
      <c r="C198" s="7">
        <v>70.1</v>
      </c>
      <c r="D198" s="7"/>
    </row>
    <row r="199" s="1" customFormat="1" ht="15" customHeight="1" spans="1:4">
      <c r="A199" s="6" t="str">
        <f t="shared" si="15"/>
        <v>20230316</v>
      </c>
      <c r="B199" s="6" t="str">
        <f>"2305275322"</f>
        <v>2305275322</v>
      </c>
      <c r="C199" s="7">
        <v>68.7</v>
      </c>
      <c r="D199" s="7"/>
    </row>
    <row r="200" s="1" customFormat="1" ht="15" customHeight="1" spans="1:4">
      <c r="A200" s="6" t="str">
        <f t="shared" si="15"/>
        <v>20230316</v>
      </c>
      <c r="B200" s="6" t="str">
        <f>"2305275304"</f>
        <v>2305275304</v>
      </c>
      <c r="C200" s="7">
        <v>68.6</v>
      </c>
      <c r="D200" s="7"/>
    </row>
    <row r="201" s="1" customFormat="1" ht="15" customHeight="1" spans="1:4">
      <c r="A201" s="6" t="str">
        <f t="shared" ref="A201:A212" si="16">"20230317"</f>
        <v>20230317</v>
      </c>
      <c r="B201" s="6" t="str">
        <f>"2305275513"</f>
        <v>2305275513</v>
      </c>
      <c r="C201" s="7">
        <v>77.4</v>
      </c>
      <c r="D201" s="7"/>
    </row>
    <row r="202" s="1" customFormat="1" ht="15" customHeight="1" spans="1:4">
      <c r="A202" s="6" t="str">
        <f t="shared" si="16"/>
        <v>20230317</v>
      </c>
      <c r="B202" s="6" t="str">
        <f>"2305275526"</f>
        <v>2305275526</v>
      </c>
      <c r="C202" s="7">
        <v>77.4</v>
      </c>
      <c r="D202" s="7"/>
    </row>
    <row r="203" s="1" customFormat="1" ht="15" customHeight="1" spans="1:4">
      <c r="A203" s="6" t="str">
        <f t="shared" si="16"/>
        <v>20230317</v>
      </c>
      <c r="B203" s="6" t="str">
        <f>"2305275426"</f>
        <v>2305275426</v>
      </c>
      <c r="C203" s="7">
        <v>75.3</v>
      </c>
      <c r="D203" s="7"/>
    </row>
    <row r="204" s="1" customFormat="1" ht="15" customHeight="1" spans="1:4">
      <c r="A204" s="6" t="str">
        <f t="shared" si="16"/>
        <v>20230317</v>
      </c>
      <c r="B204" s="6" t="str">
        <f>"2305275414"</f>
        <v>2305275414</v>
      </c>
      <c r="C204" s="7">
        <v>72.6</v>
      </c>
      <c r="D204" s="7"/>
    </row>
    <row r="205" s="1" customFormat="1" ht="15" customHeight="1" spans="1:4">
      <c r="A205" s="6" t="str">
        <f t="shared" si="16"/>
        <v>20230317</v>
      </c>
      <c r="B205" s="6" t="str">
        <f>"2305275524"</f>
        <v>2305275524</v>
      </c>
      <c r="C205" s="7">
        <v>72.4</v>
      </c>
      <c r="D205" s="7"/>
    </row>
    <row r="206" s="1" customFormat="1" ht="15" customHeight="1" spans="1:4">
      <c r="A206" s="6" t="str">
        <f t="shared" si="16"/>
        <v>20230317</v>
      </c>
      <c r="B206" s="6" t="str">
        <f>"2305275518"</f>
        <v>2305275518</v>
      </c>
      <c r="C206" s="7">
        <v>72.3</v>
      </c>
      <c r="D206" s="7"/>
    </row>
    <row r="207" s="1" customFormat="1" ht="15" customHeight="1" spans="1:4">
      <c r="A207" s="6" t="str">
        <f t="shared" si="16"/>
        <v>20230317</v>
      </c>
      <c r="B207" s="6" t="str">
        <f>"2305275412"</f>
        <v>2305275412</v>
      </c>
      <c r="C207" s="7">
        <v>71.3</v>
      </c>
      <c r="D207" s="7"/>
    </row>
    <row r="208" s="1" customFormat="1" ht="15" customHeight="1" spans="1:4">
      <c r="A208" s="6" t="str">
        <f t="shared" si="16"/>
        <v>20230317</v>
      </c>
      <c r="B208" s="6" t="str">
        <f>"2305275509"</f>
        <v>2305275509</v>
      </c>
      <c r="C208" s="7">
        <v>70.8</v>
      </c>
      <c r="D208" s="7"/>
    </row>
    <row r="209" s="1" customFormat="1" ht="15" customHeight="1" spans="1:4">
      <c r="A209" s="6" t="str">
        <f t="shared" si="16"/>
        <v>20230317</v>
      </c>
      <c r="B209" s="6" t="str">
        <f>"2305275418"</f>
        <v>2305275418</v>
      </c>
      <c r="C209" s="7">
        <v>70.7</v>
      </c>
      <c r="D209" s="7"/>
    </row>
    <row r="210" s="1" customFormat="1" ht="15" customHeight="1" spans="1:4">
      <c r="A210" s="6" t="str">
        <f t="shared" si="16"/>
        <v>20230317</v>
      </c>
      <c r="B210" s="6" t="str">
        <f>"2305275502"</f>
        <v>2305275502</v>
      </c>
      <c r="C210" s="7">
        <v>70.6</v>
      </c>
      <c r="D210" s="7"/>
    </row>
    <row r="211" s="1" customFormat="1" ht="15" customHeight="1" spans="1:4">
      <c r="A211" s="6" t="str">
        <f t="shared" si="16"/>
        <v>20230317</v>
      </c>
      <c r="B211" s="6" t="str">
        <f>"2305275419"</f>
        <v>2305275419</v>
      </c>
      <c r="C211" s="7">
        <v>70.5</v>
      </c>
      <c r="D211" s="7"/>
    </row>
    <row r="212" s="1" customFormat="1" ht="15" customHeight="1" spans="1:4">
      <c r="A212" s="6" t="str">
        <f t="shared" si="16"/>
        <v>20230317</v>
      </c>
      <c r="B212" s="6" t="str">
        <f>"2305275515"</f>
        <v>2305275515</v>
      </c>
      <c r="C212" s="7">
        <v>69.6</v>
      </c>
      <c r="D212" s="7"/>
    </row>
    <row r="213" s="1" customFormat="1" ht="15" customHeight="1" spans="1:4">
      <c r="A213" s="6" t="str">
        <f t="shared" ref="A213:A221" si="17">"20230318"</f>
        <v>20230318</v>
      </c>
      <c r="B213" s="6" t="str">
        <f>"2305275702"</f>
        <v>2305275702</v>
      </c>
      <c r="C213" s="7">
        <v>74.4</v>
      </c>
      <c r="D213" s="7"/>
    </row>
    <row r="214" s="1" customFormat="1" ht="15" customHeight="1" spans="1:4">
      <c r="A214" s="6" t="str">
        <f t="shared" si="17"/>
        <v>20230318</v>
      </c>
      <c r="B214" s="6" t="str">
        <f>"2305275630"</f>
        <v>2305275630</v>
      </c>
      <c r="C214" s="7">
        <v>74.3</v>
      </c>
      <c r="D214" s="7"/>
    </row>
    <row r="215" s="1" customFormat="1" ht="15" customHeight="1" spans="1:4">
      <c r="A215" s="6" t="str">
        <f t="shared" si="17"/>
        <v>20230318</v>
      </c>
      <c r="B215" s="6" t="str">
        <f>"2305275625"</f>
        <v>2305275625</v>
      </c>
      <c r="C215" s="7">
        <v>73.6</v>
      </c>
      <c r="D215" s="7"/>
    </row>
    <row r="216" s="1" customFormat="1" ht="15" customHeight="1" spans="1:4">
      <c r="A216" s="6" t="str">
        <f t="shared" si="17"/>
        <v>20230318</v>
      </c>
      <c r="B216" s="6" t="str">
        <f>"2305275703"</f>
        <v>2305275703</v>
      </c>
      <c r="C216" s="7">
        <v>73.3</v>
      </c>
      <c r="D216" s="7"/>
    </row>
    <row r="217" s="1" customFormat="1" ht="15" customHeight="1" spans="1:4">
      <c r="A217" s="6" t="str">
        <f t="shared" si="17"/>
        <v>20230318</v>
      </c>
      <c r="B217" s="6" t="str">
        <f>"2305275721"</f>
        <v>2305275721</v>
      </c>
      <c r="C217" s="7">
        <v>73.3</v>
      </c>
      <c r="D217" s="7"/>
    </row>
    <row r="218" s="1" customFormat="1" ht="15" customHeight="1" spans="1:4">
      <c r="A218" s="6" t="str">
        <f t="shared" si="17"/>
        <v>20230318</v>
      </c>
      <c r="B218" s="6" t="str">
        <f>"2305275704"</f>
        <v>2305275704</v>
      </c>
      <c r="C218" s="7">
        <v>71.5</v>
      </c>
      <c r="D218" s="7"/>
    </row>
    <row r="219" s="1" customFormat="1" ht="15" customHeight="1" spans="1:4">
      <c r="A219" s="6" t="str">
        <f t="shared" si="17"/>
        <v>20230318</v>
      </c>
      <c r="B219" s="6" t="str">
        <f>"2305275626"</f>
        <v>2305275626</v>
      </c>
      <c r="C219" s="7">
        <v>69.7</v>
      </c>
      <c r="D219" s="7"/>
    </row>
    <row r="220" s="1" customFormat="1" ht="15" customHeight="1" spans="1:4">
      <c r="A220" s="6" t="str">
        <f t="shared" si="17"/>
        <v>20230318</v>
      </c>
      <c r="B220" s="6" t="str">
        <f>"2305275612"</f>
        <v>2305275612</v>
      </c>
      <c r="C220" s="7">
        <v>68.6</v>
      </c>
      <c r="D220" s="7"/>
    </row>
    <row r="221" s="1" customFormat="1" ht="15" customHeight="1" spans="1:4">
      <c r="A221" s="6" t="str">
        <f t="shared" si="17"/>
        <v>20230318</v>
      </c>
      <c r="B221" s="6" t="str">
        <f>"2305275711"</f>
        <v>2305275711</v>
      </c>
      <c r="C221" s="7">
        <v>67.1</v>
      </c>
      <c r="D221" s="7"/>
    </row>
    <row r="222" s="1" customFormat="1" ht="15" customHeight="1" spans="1:4">
      <c r="A222" s="6" t="str">
        <f t="shared" ref="A222:A230" si="18">"20230319"</f>
        <v>20230319</v>
      </c>
      <c r="B222" s="6" t="str">
        <f>"2305275818"</f>
        <v>2305275818</v>
      </c>
      <c r="C222" s="7">
        <v>76.1</v>
      </c>
      <c r="D222" s="7"/>
    </row>
    <row r="223" s="1" customFormat="1" ht="15" customHeight="1" spans="1:4">
      <c r="A223" s="6" t="str">
        <f t="shared" si="18"/>
        <v>20230319</v>
      </c>
      <c r="B223" s="6" t="str">
        <f>"2305275806"</f>
        <v>2305275806</v>
      </c>
      <c r="C223" s="7">
        <v>75.7</v>
      </c>
      <c r="D223" s="7"/>
    </row>
    <row r="224" s="1" customFormat="1" ht="15" customHeight="1" spans="1:4">
      <c r="A224" s="6" t="str">
        <f t="shared" si="18"/>
        <v>20230319</v>
      </c>
      <c r="B224" s="6" t="str">
        <f>"2305275723"</f>
        <v>2305275723</v>
      </c>
      <c r="C224" s="7">
        <v>75.6</v>
      </c>
      <c r="D224" s="7"/>
    </row>
    <row r="225" s="1" customFormat="1" ht="15" customHeight="1" spans="1:4">
      <c r="A225" s="6" t="str">
        <f t="shared" si="18"/>
        <v>20230319</v>
      </c>
      <c r="B225" s="6" t="str">
        <f>"2305275908"</f>
        <v>2305275908</v>
      </c>
      <c r="C225" s="7">
        <v>74.9</v>
      </c>
      <c r="D225" s="7"/>
    </row>
    <row r="226" s="1" customFormat="1" ht="15" customHeight="1" spans="1:4">
      <c r="A226" s="6" t="str">
        <f t="shared" si="18"/>
        <v>20230319</v>
      </c>
      <c r="B226" s="6" t="str">
        <f>"2305275722"</f>
        <v>2305275722</v>
      </c>
      <c r="C226" s="7">
        <v>73.1</v>
      </c>
      <c r="D226" s="7"/>
    </row>
    <row r="227" s="1" customFormat="1" ht="15" customHeight="1" spans="1:4">
      <c r="A227" s="6" t="str">
        <f t="shared" si="18"/>
        <v>20230319</v>
      </c>
      <c r="B227" s="6" t="str">
        <f>"2305275822"</f>
        <v>2305275822</v>
      </c>
      <c r="C227" s="7">
        <v>73.1</v>
      </c>
      <c r="D227" s="7"/>
    </row>
    <row r="228" s="1" customFormat="1" ht="15" customHeight="1" spans="1:4">
      <c r="A228" s="6" t="str">
        <f t="shared" si="18"/>
        <v>20230319</v>
      </c>
      <c r="B228" s="6" t="str">
        <f>"2305275814"</f>
        <v>2305275814</v>
      </c>
      <c r="C228" s="7">
        <v>71.1</v>
      </c>
      <c r="D228" s="7"/>
    </row>
    <row r="229" s="1" customFormat="1" ht="15" customHeight="1" spans="1:4">
      <c r="A229" s="6" t="str">
        <f t="shared" si="18"/>
        <v>20230319</v>
      </c>
      <c r="B229" s="6" t="str">
        <f>"2305275820"</f>
        <v>2305275820</v>
      </c>
      <c r="C229" s="7">
        <v>71.1</v>
      </c>
      <c r="D229" s="7"/>
    </row>
    <row r="230" s="1" customFormat="1" ht="15" customHeight="1" spans="1:4">
      <c r="A230" s="6" t="str">
        <f t="shared" si="18"/>
        <v>20230319</v>
      </c>
      <c r="B230" s="6" t="str">
        <f>"2305275830"</f>
        <v>2305275830</v>
      </c>
      <c r="C230" s="7">
        <v>69.5</v>
      </c>
      <c r="D230" s="7"/>
    </row>
    <row r="231" s="1" customFormat="1" ht="15" customHeight="1" spans="1:4">
      <c r="A231" s="6" t="str">
        <f t="shared" ref="A231:A239" si="19">"20230320"</f>
        <v>20230320</v>
      </c>
      <c r="B231" s="6" t="str">
        <f>"2305276107"</f>
        <v>2305276107</v>
      </c>
      <c r="C231" s="7">
        <v>66.3</v>
      </c>
      <c r="D231" s="7"/>
    </row>
    <row r="232" s="1" customFormat="1" ht="15" customHeight="1" spans="1:4">
      <c r="A232" s="6" t="str">
        <f t="shared" si="19"/>
        <v>20230320</v>
      </c>
      <c r="B232" s="6" t="str">
        <f>"2305276028"</f>
        <v>2305276028</v>
      </c>
      <c r="C232" s="7">
        <v>64.8</v>
      </c>
      <c r="D232" s="7"/>
    </row>
    <row r="233" s="1" customFormat="1" ht="15" customHeight="1" spans="1:4">
      <c r="A233" s="6" t="str">
        <f t="shared" si="19"/>
        <v>20230320</v>
      </c>
      <c r="B233" s="6" t="str">
        <f>"2305276026"</f>
        <v>2305276026</v>
      </c>
      <c r="C233" s="7">
        <v>64.3</v>
      </c>
      <c r="D233" s="7"/>
    </row>
    <row r="234" s="1" customFormat="1" ht="15" customHeight="1" spans="1:4">
      <c r="A234" s="6" t="str">
        <f t="shared" si="19"/>
        <v>20230320</v>
      </c>
      <c r="B234" s="6" t="str">
        <f>"2305276002"</f>
        <v>2305276002</v>
      </c>
      <c r="C234" s="7">
        <v>63.6</v>
      </c>
      <c r="D234" s="7"/>
    </row>
    <row r="235" s="1" customFormat="1" ht="15" customHeight="1" spans="1:4">
      <c r="A235" s="6" t="str">
        <f t="shared" si="19"/>
        <v>20230320</v>
      </c>
      <c r="B235" s="6" t="str">
        <f>"2305276025"</f>
        <v>2305276025</v>
      </c>
      <c r="C235" s="7">
        <v>63.6</v>
      </c>
      <c r="D235" s="7"/>
    </row>
    <row r="236" s="1" customFormat="1" ht="15" customHeight="1" spans="1:4">
      <c r="A236" s="6" t="str">
        <f t="shared" si="19"/>
        <v>20230320</v>
      </c>
      <c r="B236" s="6" t="str">
        <f>"2305276010"</f>
        <v>2305276010</v>
      </c>
      <c r="C236" s="7">
        <v>62.9</v>
      </c>
      <c r="D236" s="7"/>
    </row>
    <row r="237" s="1" customFormat="1" ht="15" customHeight="1" spans="1:4">
      <c r="A237" s="6" t="str">
        <f t="shared" si="19"/>
        <v>20230320</v>
      </c>
      <c r="B237" s="6" t="str">
        <f>"2305276015"</f>
        <v>2305276015</v>
      </c>
      <c r="C237" s="7">
        <v>62.9</v>
      </c>
      <c r="D237" s="7"/>
    </row>
    <row r="238" s="1" customFormat="1" ht="15" customHeight="1" spans="1:4">
      <c r="A238" s="6" t="str">
        <f t="shared" si="19"/>
        <v>20230320</v>
      </c>
      <c r="B238" s="6" t="str">
        <f>"2305276014"</f>
        <v>2305276014</v>
      </c>
      <c r="C238" s="7">
        <v>61.7</v>
      </c>
      <c r="D238" s="7"/>
    </row>
    <row r="239" s="1" customFormat="1" ht="15" customHeight="1" spans="1:4">
      <c r="A239" s="6" t="str">
        <f t="shared" si="19"/>
        <v>20230320</v>
      </c>
      <c r="B239" s="6" t="str">
        <f>"2305276120"</f>
        <v>2305276120</v>
      </c>
      <c r="C239" s="7">
        <v>61.7</v>
      </c>
      <c r="D239" s="7"/>
    </row>
    <row r="240" s="1" customFormat="1" ht="15" customHeight="1" spans="1:4">
      <c r="A240" s="6" t="str">
        <f t="shared" ref="A240:A251" si="20">"20230321"</f>
        <v>20230321</v>
      </c>
      <c r="B240" s="6" t="str">
        <f>"2305276224"</f>
        <v>2305276224</v>
      </c>
      <c r="C240" s="7">
        <v>69.3</v>
      </c>
      <c r="D240" s="7"/>
    </row>
    <row r="241" s="1" customFormat="1" ht="15" customHeight="1" spans="1:4">
      <c r="A241" s="6" t="str">
        <f t="shared" si="20"/>
        <v>20230321</v>
      </c>
      <c r="B241" s="6" t="str">
        <f>"2305276229"</f>
        <v>2305276229</v>
      </c>
      <c r="C241" s="7">
        <v>68.7</v>
      </c>
      <c r="D241" s="7"/>
    </row>
    <row r="242" s="1" customFormat="1" ht="15" customHeight="1" spans="1:4">
      <c r="A242" s="6" t="str">
        <f t="shared" si="20"/>
        <v>20230321</v>
      </c>
      <c r="B242" s="6" t="str">
        <f>"2305276316"</f>
        <v>2305276316</v>
      </c>
      <c r="C242" s="7">
        <v>68.1</v>
      </c>
      <c r="D242" s="7"/>
    </row>
    <row r="243" s="1" customFormat="1" ht="15" customHeight="1" spans="1:4">
      <c r="A243" s="6" t="str">
        <f t="shared" si="20"/>
        <v>20230321</v>
      </c>
      <c r="B243" s="6" t="str">
        <f>"2305276129"</f>
        <v>2305276129</v>
      </c>
      <c r="C243" s="7">
        <v>65.2</v>
      </c>
      <c r="D243" s="7"/>
    </row>
    <row r="244" s="1" customFormat="1" ht="15" customHeight="1" spans="1:4">
      <c r="A244" s="6" t="str">
        <f t="shared" si="20"/>
        <v>20230321</v>
      </c>
      <c r="B244" s="6" t="str">
        <f>"2305276302"</f>
        <v>2305276302</v>
      </c>
      <c r="C244" s="7">
        <v>63.1</v>
      </c>
      <c r="D244" s="7"/>
    </row>
    <row r="245" s="1" customFormat="1" ht="15" customHeight="1" spans="1:4">
      <c r="A245" s="6" t="str">
        <f t="shared" si="20"/>
        <v>20230321</v>
      </c>
      <c r="B245" s="6" t="str">
        <f>"2305276321"</f>
        <v>2305276321</v>
      </c>
      <c r="C245" s="7">
        <v>63</v>
      </c>
      <c r="D245" s="7"/>
    </row>
    <row r="246" s="1" customFormat="1" ht="15" customHeight="1" spans="1:4">
      <c r="A246" s="6" t="str">
        <f t="shared" si="20"/>
        <v>20230321</v>
      </c>
      <c r="B246" s="6" t="str">
        <f>"2305276217"</f>
        <v>2305276217</v>
      </c>
      <c r="C246" s="7">
        <v>62.5</v>
      </c>
      <c r="D246" s="7"/>
    </row>
    <row r="247" s="1" customFormat="1" ht="15" customHeight="1" spans="1:4">
      <c r="A247" s="6" t="str">
        <f t="shared" si="20"/>
        <v>20230321</v>
      </c>
      <c r="B247" s="6" t="str">
        <f>"2305276128"</f>
        <v>2305276128</v>
      </c>
      <c r="C247" s="7">
        <v>62.2</v>
      </c>
      <c r="D247" s="7"/>
    </row>
    <row r="248" s="1" customFormat="1" ht="15" customHeight="1" spans="1:4">
      <c r="A248" s="6" t="str">
        <f t="shared" si="20"/>
        <v>20230321</v>
      </c>
      <c r="B248" s="6" t="str">
        <f>"2305276207"</f>
        <v>2305276207</v>
      </c>
      <c r="C248" s="7">
        <v>61.7</v>
      </c>
      <c r="D248" s="7"/>
    </row>
    <row r="249" s="1" customFormat="1" ht="15" customHeight="1" spans="1:4">
      <c r="A249" s="6" t="str">
        <f t="shared" si="20"/>
        <v>20230321</v>
      </c>
      <c r="B249" s="6" t="str">
        <f>"2305276227"</f>
        <v>2305276227</v>
      </c>
      <c r="C249" s="7">
        <v>61.6</v>
      </c>
      <c r="D249" s="7"/>
    </row>
    <row r="250" s="1" customFormat="1" ht="15" customHeight="1" spans="1:4">
      <c r="A250" s="6" t="str">
        <f t="shared" si="20"/>
        <v>20230321</v>
      </c>
      <c r="B250" s="6" t="str">
        <f>"2305276320"</f>
        <v>2305276320</v>
      </c>
      <c r="C250" s="7">
        <v>60.5</v>
      </c>
      <c r="D250" s="7"/>
    </row>
    <row r="251" s="1" customFormat="1" ht="15" customHeight="1" spans="1:4">
      <c r="A251" s="6" t="str">
        <f t="shared" si="20"/>
        <v>20230321</v>
      </c>
      <c r="B251" s="6" t="str">
        <f>"2305276218"</f>
        <v>2305276218</v>
      </c>
      <c r="C251" s="7">
        <v>60.3</v>
      </c>
      <c r="D251" s="7"/>
    </row>
    <row r="252" s="1" customFormat="1" ht="15" customHeight="1" spans="1:4">
      <c r="A252" s="6" t="str">
        <f t="shared" ref="A252:A263" si="21">"20230322"</f>
        <v>20230322</v>
      </c>
      <c r="B252" s="6" t="str">
        <f>"2305276521"</f>
        <v>2305276521</v>
      </c>
      <c r="C252" s="7">
        <v>77.9</v>
      </c>
      <c r="D252" s="7"/>
    </row>
    <row r="253" s="1" customFormat="1" ht="15" customHeight="1" spans="1:4">
      <c r="A253" s="6" t="str">
        <f t="shared" si="21"/>
        <v>20230322</v>
      </c>
      <c r="B253" s="6" t="str">
        <f>"2305276420"</f>
        <v>2305276420</v>
      </c>
      <c r="C253" s="7">
        <v>77.5</v>
      </c>
      <c r="D253" s="7"/>
    </row>
    <row r="254" s="1" customFormat="1" ht="15" customHeight="1" spans="1:4">
      <c r="A254" s="6" t="str">
        <f t="shared" si="21"/>
        <v>20230322</v>
      </c>
      <c r="B254" s="6" t="str">
        <f>"2305276323"</f>
        <v>2305276323</v>
      </c>
      <c r="C254" s="7">
        <v>75.4</v>
      </c>
      <c r="D254" s="7"/>
    </row>
    <row r="255" s="1" customFormat="1" ht="15" customHeight="1" spans="1:4">
      <c r="A255" s="6" t="str">
        <f t="shared" si="21"/>
        <v>20230322</v>
      </c>
      <c r="B255" s="6" t="str">
        <f>"2305276421"</f>
        <v>2305276421</v>
      </c>
      <c r="C255" s="7">
        <v>74</v>
      </c>
      <c r="D255" s="7"/>
    </row>
    <row r="256" s="1" customFormat="1" ht="15" customHeight="1" spans="1:4">
      <c r="A256" s="6" t="str">
        <f t="shared" si="21"/>
        <v>20230322</v>
      </c>
      <c r="B256" s="6" t="str">
        <f>"2305276507"</f>
        <v>2305276507</v>
      </c>
      <c r="C256" s="7">
        <v>74</v>
      </c>
      <c r="D256" s="7"/>
    </row>
    <row r="257" s="1" customFormat="1" ht="15" customHeight="1" spans="1:4">
      <c r="A257" s="6" t="str">
        <f t="shared" si="21"/>
        <v>20230322</v>
      </c>
      <c r="B257" s="6" t="str">
        <f>"2305276518"</f>
        <v>2305276518</v>
      </c>
      <c r="C257" s="7">
        <v>72.3</v>
      </c>
      <c r="D257" s="7"/>
    </row>
    <row r="258" s="1" customFormat="1" ht="15" customHeight="1" spans="1:4">
      <c r="A258" s="6" t="str">
        <f t="shared" si="21"/>
        <v>20230322</v>
      </c>
      <c r="B258" s="6" t="str">
        <f>"2305276322"</f>
        <v>2305276322</v>
      </c>
      <c r="C258" s="7">
        <v>71.9</v>
      </c>
      <c r="D258" s="7"/>
    </row>
    <row r="259" s="1" customFormat="1" ht="15" customHeight="1" spans="1:4">
      <c r="A259" s="6" t="str">
        <f t="shared" si="21"/>
        <v>20230322</v>
      </c>
      <c r="B259" s="6" t="str">
        <f>"2305276528"</f>
        <v>2305276528</v>
      </c>
      <c r="C259" s="7">
        <v>71.5</v>
      </c>
      <c r="D259" s="7"/>
    </row>
    <row r="260" s="1" customFormat="1" ht="15" customHeight="1" spans="1:4">
      <c r="A260" s="6" t="str">
        <f t="shared" si="21"/>
        <v>20230322</v>
      </c>
      <c r="B260" s="6" t="str">
        <f>"2305276515"</f>
        <v>2305276515</v>
      </c>
      <c r="C260" s="7">
        <v>70.8</v>
      </c>
      <c r="D260" s="7"/>
    </row>
    <row r="261" s="1" customFormat="1" ht="15" customHeight="1" spans="1:4">
      <c r="A261" s="6" t="str">
        <f t="shared" si="21"/>
        <v>20230322</v>
      </c>
      <c r="B261" s="6" t="str">
        <f>"2305276326"</f>
        <v>2305276326</v>
      </c>
      <c r="C261" s="7">
        <v>70.6</v>
      </c>
      <c r="D261" s="7"/>
    </row>
    <row r="262" s="1" customFormat="1" ht="15" customHeight="1" spans="1:4">
      <c r="A262" s="6" t="str">
        <f t="shared" si="21"/>
        <v>20230322</v>
      </c>
      <c r="B262" s="6" t="str">
        <f>"2305276505"</f>
        <v>2305276505</v>
      </c>
      <c r="C262" s="7">
        <v>68</v>
      </c>
      <c r="D262" s="7"/>
    </row>
    <row r="263" s="1" customFormat="1" ht="15" customHeight="1" spans="1:4">
      <c r="A263" s="6" t="str">
        <f t="shared" si="21"/>
        <v>20230322</v>
      </c>
      <c r="B263" s="6" t="str">
        <f>"2305276620"</f>
        <v>2305276620</v>
      </c>
      <c r="C263" s="7">
        <v>67.9</v>
      </c>
      <c r="D263" s="7"/>
    </row>
    <row r="264" s="1" customFormat="1" ht="15" customHeight="1" spans="1:4">
      <c r="A264" s="6" t="str">
        <f>"20230323"</f>
        <v>20230323</v>
      </c>
      <c r="B264" s="6" t="str">
        <f>"2305276726"</f>
        <v>2305276726</v>
      </c>
      <c r="C264" s="7">
        <v>66.3</v>
      </c>
      <c r="D264" s="7"/>
    </row>
    <row r="265" s="1" customFormat="1" ht="15" customHeight="1" spans="1:4">
      <c r="A265" s="6" t="str">
        <f>"20230323"</f>
        <v>20230323</v>
      </c>
      <c r="B265" s="6" t="str">
        <f>"2305276702"</f>
        <v>2305276702</v>
      </c>
      <c r="C265" s="7">
        <v>62.1</v>
      </c>
      <c r="D265" s="7"/>
    </row>
    <row r="266" s="1" customFormat="1" ht="15" customHeight="1" spans="1:4">
      <c r="A266" s="6" t="str">
        <f t="shared" ref="A266:A268" si="22">"20230324"</f>
        <v>20230324</v>
      </c>
      <c r="B266" s="6" t="str">
        <f>"2305276901"</f>
        <v>2305276901</v>
      </c>
      <c r="C266" s="7">
        <v>73.8</v>
      </c>
      <c r="D266" s="7"/>
    </row>
    <row r="267" s="1" customFormat="1" ht="15" customHeight="1" spans="1:4">
      <c r="A267" s="6" t="str">
        <f t="shared" si="22"/>
        <v>20230324</v>
      </c>
      <c r="B267" s="6" t="str">
        <f>"2305276826"</f>
        <v>2305276826</v>
      </c>
      <c r="C267" s="7">
        <v>67.1</v>
      </c>
      <c r="D267" s="7"/>
    </row>
    <row r="268" s="1" customFormat="1" ht="15" customHeight="1" spans="1:4">
      <c r="A268" s="6" t="str">
        <f t="shared" si="22"/>
        <v>20230324</v>
      </c>
      <c r="B268" s="6" t="str">
        <f>"2305276902"</f>
        <v>2305276902</v>
      </c>
      <c r="C268" s="7">
        <v>65.8</v>
      </c>
      <c r="D268" s="7"/>
    </row>
    <row r="269" s="1" customFormat="1" ht="15" customHeight="1" spans="1:4">
      <c r="A269" s="6" t="str">
        <f t="shared" ref="A269:A271" si="23">"20230325"</f>
        <v>20230325</v>
      </c>
      <c r="B269" s="6" t="str">
        <f>"2305276918"</f>
        <v>2305276918</v>
      </c>
      <c r="C269" s="7">
        <v>76.5</v>
      </c>
      <c r="D269" s="7"/>
    </row>
    <row r="270" s="1" customFormat="1" ht="15" customHeight="1" spans="1:4">
      <c r="A270" s="6" t="str">
        <f t="shared" si="23"/>
        <v>20230325</v>
      </c>
      <c r="B270" s="6" t="str">
        <f>"2305276927"</f>
        <v>2305276927</v>
      </c>
      <c r="C270" s="7">
        <v>66.9</v>
      </c>
      <c r="D270" s="7"/>
    </row>
    <row r="271" s="1" customFormat="1" ht="15" customHeight="1" spans="1:4">
      <c r="A271" s="6" t="str">
        <f t="shared" si="23"/>
        <v>20230325</v>
      </c>
      <c r="B271" s="6" t="str">
        <f>"2305276917"</f>
        <v>2305276917</v>
      </c>
      <c r="C271" s="7">
        <v>60.2</v>
      </c>
      <c r="D271" s="7"/>
    </row>
    <row r="272" s="1" customFormat="1" ht="15" customHeight="1" spans="1:4">
      <c r="A272" s="6" t="str">
        <f t="shared" ref="A272:A274" si="24">"20230326"</f>
        <v>20230326</v>
      </c>
      <c r="B272" s="6" t="str">
        <f>"2305277007"</f>
        <v>2305277007</v>
      </c>
      <c r="C272" s="7">
        <v>68.4</v>
      </c>
      <c r="D272" s="7"/>
    </row>
    <row r="273" s="1" customFormat="1" ht="15" customHeight="1" spans="1:4">
      <c r="A273" s="6" t="str">
        <f t="shared" si="24"/>
        <v>20230326</v>
      </c>
      <c r="B273" s="6" t="str">
        <f>"2305277006"</f>
        <v>2305277006</v>
      </c>
      <c r="C273" s="7">
        <v>68.2</v>
      </c>
      <c r="D273" s="7"/>
    </row>
    <row r="274" s="1" customFormat="1" ht="15" customHeight="1" spans="1:4">
      <c r="A274" s="6" t="str">
        <f t="shared" si="24"/>
        <v>20230326</v>
      </c>
      <c r="B274" s="6" t="str">
        <f>"2305277022"</f>
        <v>2305277022</v>
      </c>
      <c r="C274" s="7">
        <v>64.7</v>
      </c>
      <c r="D274" s="7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BAYERN</cp:lastModifiedBy>
  <dcterms:created xsi:type="dcterms:W3CDTF">2023-06-27T08:46:00Z</dcterms:created>
  <dcterms:modified xsi:type="dcterms:W3CDTF">2023-07-05T08:00:33Z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5E4119E1D8854CB5B8418FCCC8A1FFA2_11</vt:lpwstr>
  </property>
  <property fmtid="{D5CDD505-2E9C-101B-9397-08002B2CF9AE}" pid="3" name="KSOProductBuildVer">
    <vt:lpwstr>2052-11.1.0.14309</vt:lpwstr>
  </property>
</Properties>
</file>